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name="_xlfn_AVERAGEIF" vbProcedure="false"/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<sst xmlns="http://schemas.openxmlformats.org/spreadsheetml/2006/main" count="31" uniqueCount="31">
  <si>
    <t xml:space="preserve">Secret #</t>
  </si>
  <si>
    <t xml:space="preserve">HW 1</t>
  </si>
  <si>
    <t xml:space="preserve">HW 2</t>
  </si>
  <si>
    <t xml:space="preserve">HW3</t>
  </si>
  <si>
    <t xml:space="preserve">Proj1</t>
  </si>
  <si>
    <t xml:space="preserve">Proj2HE-Part1</t>
  </si>
  <si>
    <t xml:space="preserve">Proj2HE-Part2</t>
  </si>
  <si>
    <t xml:space="preserve">Proj3-User</t>
  </si>
  <si>
    <t xml:space="preserve">Proj4 (DG 1) </t>
  </si>
  <si>
    <t xml:space="preserve">Proj5 (DG 2)</t>
  </si>
  <si>
    <t xml:space="preserve">ProjFinalReport+Prototype</t>
  </si>
  <si>
    <t xml:space="preserve">Partic-DG1</t>
  </si>
  <si>
    <t xml:space="preserve">Partic-DG2</t>
  </si>
  <si>
    <t xml:space="preserve">Partic-FinalPres</t>
  </si>
  <si>
    <t xml:space="preserve">Partic-verbal</t>
  </si>
  <si>
    <t xml:space="preserve">Midterm</t>
  </si>
  <si>
    <t xml:space="preserve">Midterm%</t>
  </si>
  <si>
    <t xml:space="preserve">Final Exam</t>
  </si>
  <si>
    <t xml:space="preserve">Midterm%-curved</t>
  </si>
  <si>
    <t xml:space="preserve">Final Exam (guess)</t>
  </si>
  <si>
    <t xml:space="preserve">Participation</t>
  </si>
  <si>
    <t xml:space="preserve">TotHW</t>
  </si>
  <si>
    <t xml:space="preserve">ProjTotal</t>
  </si>
  <si>
    <t xml:space="preserve">CourseSoFar</t>
  </si>
  <si>
    <t xml:space="preserve">letter so far</t>
  </si>
  <si>
    <t xml:space="preserve">team up/down</t>
  </si>
  <si>
    <t xml:space="preserve">final grade</t>
  </si>
  <si>
    <t xml:space="preserve">A</t>
  </si>
  <si>
    <t xml:space="preserve">B</t>
  </si>
  <si>
    <t xml:space="preserve">C</t>
  </si>
  <si>
    <t xml:space="preserve">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</si>
</sst>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2938" ySplit="3930" topLeftCell="A1" activePane="bottomLeft" state="split"/>
      <selection pane="topLeft" activeCell="A1" activeCellId="0" sqref="A1"/>
      <selection pane="topRight" activeCell="A1" activeCellId="0" sqref="A1"/>
      <selection pane="bottomLeft" activeCell="A1" activeCellId="0" sqref="A1"/>
      <selection pane="bottomRight" activeCell="A1" activeCellId="0" sqref="A1"/>
    </sheetView>
  </sheetViews>
  <sheetFormatPr defaultRowHeight="17" zeroHeight="false" outlineLevelRow="0" outlineLevelCol="0"/>
  <cols>
    <col collapsed="false" customWidth="true" hidden="false" outlineLevel="0" max="1" min="1" style="1" width="9.65"/>
    <col collapsed="false" customWidth="true" hidden="false" outlineLevel="0" max="2" min="2" style="1" width="7.32"/>
    <col collapsed="false" customWidth="true" hidden="false" outlineLevel="0" max="3" min="3" style="1" width="7.65"/>
    <col collapsed="false" customWidth="true" hidden="false" outlineLevel="0" max="5" min="4" style="1" width="6.32"/>
    <col collapsed="false" customWidth="true" hidden="false" outlineLevel="0" max="6" min="6" style="1" width="12.48"/>
    <col collapsed="false" customWidth="true" hidden="false" outlineLevel="0" max="7" min="7" style="1" width="12.81"/>
    <col collapsed="false" customWidth="true" hidden="false" outlineLevel="0" max="8" min="8" style="1" width="10.48"/>
    <col collapsed="false" customWidth="true" hidden="false" outlineLevel="0" max="9" min="9" style="1" width="10.98"/>
    <col collapsed="false" customWidth="true" hidden="false" outlineLevel="0" max="10" min="10" style="1" width="11.81"/>
    <col collapsed="false" customWidth="true" hidden="false" outlineLevel="0" max="18" min="11" style="1" width="11.64"/>
    <col collapsed="false" customWidth="true" hidden="false" outlineLevel="0" max="19" min="19" style="1" width="15.64"/>
    <col collapsed="false" customWidth="true" hidden="false" outlineLevel="0" max="20" min="20" style="1" width="16.8"/>
    <col collapsed="false" customWidth="true" hidden="false" outlineLevel="0" max="252" min="21" style="1" width="11.64"/>
    <col collapsed="false" customWidth="true" hidden="false" outlineLevel="0" max="1025" min="253" style="0" width="11.64"/>
  </cols>
  <sheetData>
    <row r="1" customFormat="false" ht="17" hidden="false" customHeight="false" outlineLevel="0" collapsed="false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4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2" t="s">
        <v>24</v>
      </c>
      <c r="Z1" s="2" t="s">
        <v>25</v>
      </c>
      <c r="AA1" s="6" t="s">
        <v>26</v>
      </c>
    </row>
    <row r="2" customFormat="false" ht="17" hidden="false" customHeight="false" outlineLevel="0" collapsed="false">
      <c r="B2" s="1" t="n">
        <v>20</v>
      </c>
      <c r="C2" s="1" t="n">
        <v>20</v>
      </c>
      <c r="D2" s="1" t="n">
        <v>1</v>
      </c>
      <c r="E2" s="1" t="n">
        <v>30</v>
      </c>
      <c r="F2" s="1" t="n">
        <v>1</v>
      </c>
      <c r="G2" s="1" t="n">
        <v>40</v>
      </c>
      <c r="H2" s="1" t="n">
        <v>30</v>
      </c>
      <c r="I2" s="1" t="n">
        <v>30</v>
      </c>
      <c r="J2" s="1" t="n">
        <v>100</v>
      </c>
      <c r="K2" s="1" t="n">
        <v>20</v>
      </c>
      <c r="L2" s="6" t="n">
        <v>5</v>
      </c>
      <c r="M2" s="6" t="n">
        <v>5</v>
      </c>
      <c r="N2" s="6" t="n">
        <v>5</v>
      </c>
      <c r="O2" s="6" t="n">
        <v>5</v>
      </c>
      <c r="P2" s="6" t="n">
        <v>110</v>
      </c>
      <c r="Q2" s="6" t="n">
        <v>100</v>
      </c>
      <c r="R2" s="1" t="n">
        <v>100</v>
      </c>
      <c r="S2" s="1" t="n">
        <v>100</v>
      </c>
      <c r="T2" s="1" t="n">
        <v>100</v>
      </c>
      <c r="U2" s="1" t="n">
        <v>100</v>
      </c>
      <c r="V2" s="1" t="n">
        <v>100</v>
      </c>
      <c r="W2" s="6" t="n">
        <v>100</v>
      </c>
      <c r="X2" s="6" t="n">
        <v>100</v>
      </c>
      <c r="Y2" s="6"/>
      <c r="Z2" s="7"/>
      <c r="AA2" s="7"/>
    </row>
    <row r="3" s="8" customFormat="true" ht="17" hidden="false" customHeight="false" outlineLevel="0" collapsed="false">
      <c r="B3" s="8" t="n">
        <v>0.5</v>
      </c>
      <c r="C3" s="8" t="n">
        <v>0.5</v>
      </c>
      <c r="E3" s="8" t="n">
        <v>0.025</v>
      </c>
      <c r="F3" s="8" t="n">
        <v>0.025</v>
      </c>
      <c r="G3" s="8" t="n">
        <v>0.15</v>
      </c>
      <c r="H3" s="8" t="n">
        <v>0.15</v>
      </c>
      <c r="I3" s="8" t="n">
        <v>0.15</v>
      </c>
      <c r="J3" s="8" t="n">
        <v>0.2</v>
      </c>
      <c r="K3" s="8" t="n">
        <v>0.3</v>
      </c>
      <c r="P3" s="8" t="n">
        <v>0.25</v>
      </c>
      <c r="R3" s="8" t="n">
        <v>0.25</v>
      </c>
      <c r="S3" s="8" t="n">
        <v>0.25</v>
      </c>
      <c r="T3" s="8" t="n">
        <v>0.25</v>
      </c>
      <c r="U3" s="8" t="n">
        <v>0.05</v>
      </c>
      <c r="V3" s="8" t="n">
        <v>0.1</v>
      </c>
      <c r="W3" s="8" t="n">
        <v>0.35</v>
      </c>
      <c r="Y3" s="9"/>
      <c r="Z3" s="10"/>
      <c r="AA3" s="10"/>
      <c r="AMF3" s="0"/>
      <c r="AMG3" s="0"/>
      <c r="AMH3" s="0"/>
      <c r="AMI3" s="0"/>
      <c r="AMJ3" s="0"/>
    </row>
    <row r="4" customFormat="false" ht="17" hidden="false" customHeight="false" outlineLevel="0" collapsed="false">
      <c r="A4" s="6" t="n">
        <v>1</v>
      </c>
      <c r="B4" s="1" t="n">
        <v>12</v>
      </c>
      <c r="C4" s="1" t="n">
        <v>20</v>
      </c>
      <c r="D4" s="0"/>
      <c r="E4" s="1" t="n">
        <f aca="false">22+8</f>
        <v>30</v>
      </c>
      <c r="F4" s="1" t="n">
        <v>1</v>
      </c>
      <c r="G4" s="1" t="n">
        <v>40</v>
      </c>
      <c r="H4" s="1" t="n">
        <v>24</v>
      </c>
      <c r="P4" s="1" t="n">
        <v>87</v>
      </c>
      <c r="Q4" s="1" t="n">
        <f aca="false">ROUND(P4/P$2*100,0)</f>
        <v>79</v>
      </c>
      <c r="S4" s="1" t="n">
        <f aca="false">Q4+8</f>
        <v>87</v>
      </c>
      <c r="T4" s="1" t="n">
        <f aca="false">S4</f>
        <v>87</v>
      </c>
      <c r="V4" s="1" t="n">
        <f aca="false">ROUND(((B4/B$2*B$3)+(C4/C$2*C$3))/(B$3+C$3)*100,0)</f>
        <v>80</v>
      </c>
      <c r="W4" s="1" t="n">
        <f aca="false">ROUND(((F4/F$2*F$3)+(G4/G$2*G$3)+(H4/H$2*H$3))/(F$3+G$3+H$3)*100,0)</f>
        <v>91</v>
      </c>
      <c r="X4" s="1" t="n">
        <f aca="false">ROUND(((S4*S$3)+(T4*T$3)+(V4*V$3)+(W4*W$3))/(S$3+T$3+V$3+W$3),0)</f>
        <v>88</v>
      </c>
    </row>
    <row r="5" customFormat="false" ht="17" hidden="false" customHeight="false" outlineLevel="0" collapsed="false">
      <c r="A5" s="6" t="n">
        <v>2</v>
      </c>
      <c r="B5" s="1" t="n">
        <v>20</v>
      </c>
      <c r="C5" s="1" t="n">
        <v>20</v>
      </c>
      <c r="D5" s="0"/>
      <c r="E5" s="1" t="n">
        <f aca="false">22+8</f>
        <v>30</v>
      </c>
      <c r="F5" s="1" t="n">
        <v>1</v>
      </c>
      <c r="G5" s="1" t="n">
        <v>39</v>
      </c>
      <c r="H5" s="1" t="n">
        <v>30</v>
      </c>
      <c r="P5" s="1" t="n">
        <v>91</v>
      </c>
      <c r="Q5" s="1" t="n">
        <f aca="false">ROUND(P5/P$2*100,0)</f>
        <v>83</v>
      </c>
      <c r="S5" s="1" t="n">
        <f aca="false">Q5+8</f>
        <v>91</v>
      </c>
      <c r="T5" s="1" t="n">
        <f aca="false">S5</f>
        <v>91</v>
      </c>
      <c r="V5" s="1" t="n">
        <f aca="false">ROUND(((B5/B$2*B$3)+(C5/C$2*C$3))/(B$3+C$3)*100,0)</f>
        <v>100</v>
      </c>
      <c r="W5" s="1" t="n">
        <f aca="false">ROUND(((F5/F$2*F$3)+(G5/G$2*G$3)+(H5/H$2*H$3))/(F$3+G$3+H$3)*100,0)</f>
        <v>99</v>
      </c>
      <c r="X5" s="1" t="n">
        <f aca="false">ROUND(((S5*S$3)+(T5*T$3)+(V5*V$3)+(W5*W$3))/(S$3+T$3+V$3+W$3),0)</f>
        <v>95</v>
      </c>
    </row>
    <row r="6" customFormat="false" ht="17" hidden="false" customHeight="false" outlineLevel="0" collapsed="false">
      <c r="A6" s="6" t="n">
        <v>3</v>
      </c>
      <c r="B6" s="1" t="n">
        <v>17</v>
      </c>
      <c r="C6" s="1" t="n">
        <v>20</v>
      </c>
      <c r="D6" s="0"/>
      <c r="E6" s="1" t="n">
        <f aca="false">22+8</f>
        <v>30</v>
      </c>
      <c r="F6" s="1" t="n">
        <v>1</v>
      </c>
      <c r="G6" s="1" t="n">
        <v>37</v>
      </c>
      <c r="H6" s="1" t="n">
        <v>30</v>
      </c>
      <c r="P6" s="1" t="n">
        <v>96</v>
      </c>
      <c r="Q6" s="1" t="n">
        <f aca="false">ROUND(P6/P$2*100,0)</f>
        <v>87</v>
      </c>
      <c r="S6" s="1" t="n">
        <f aca="false">Q6+8</f>
        <v>95</v>
      </c>
      <c r="T6" s="1" t="n">
        <f aca="false">S6</f>
        <v>95</v>
      </c>
      <c r="V6" s="1" t="n">
        <f aca="false">ROUND(((B6/B$2*B$3)+(C6/C$2*C$3))/(B$3+C$3)*100,0)</f>
        <v>93</v>
      </c>
      <c r="W6" s="1" t="n">
        <f aca="false">ROUND(((F6/F$2*F$3)+(G6/G$2*G$3)+(H6/H$2*H$3))/(F$3+G$3+H$3)*100,0)</f>
        <v>97</v>
      </c>
      <c r="X6" s="1" t="n">
        <f aca="false">ROUND(((S6*S$3)+(T6*T$3)+(V6*V$3)+(W6*W$3))/(S$3+T$3+V$3+W$3),0)</f>
        <v>96</v>
      </c>
    </row>
    <row r="7" customFormat="false" ht="17" hidden="false" customHeight="false" outlineLevel="0" collapsed="false">
      <c r="A7" s="6" t="n">
        <v>5</v>
      </c>
      <c r="B7" s="1" t="n">
        <v>20</v>
      </c>
      <c r="C7" s="1" t="n">
        <v>20</v>
      </c>
      <c r="D7" s="0"/>
      <c r="E7" s="1" t="n">
        <f aca="false">22+8</f>
        <v>30</v>
      </c>
      <c r="F7" s="1" t="n">
        <v>1</v>
      </c>
      <c r="G7" s="1" t="n">
        <v>40</v>
      </c>
      <c r="H7" s="1" t="n">
        <v>30</v>
      </c>
      <c r="P7" s="1" t="n">
        <v>88</v>
      </c>
      <c r="Q7" s="1" t="n">
        <f aca="false">ROUND(P7/P$2*100,0)</f>
        <v>80</v>
      </c>
      <c r="S7" s="1" t="n">
        <f aca="false">Q7+8</f>
        <v>88</v>
      </c>
      <c r="T7" s="1" t="n">
        <f aca="false">S7</f>
        <v>88</v>
      </c>
      <c r="V7" s="1" t="n">
        <f aca="false">ROUND(((B7/B$2*B$3)+(C7/C$2*C$3))/(B$3+C$3)*100,0)</f>
        <v>100</v>
      </c>
      <c r="W7" s="1" t="n">
        <f aca="false">ROUND(((F7/F$2*F$3)+(G7/G$2*G$3)+(H7/H$2*H$3))/(F$3+G$3+H$3)*100,0)</f>
        <v>100</v>
      </c>
      <c r="X7" s="1" t="n">
        <f aca="false">ROUND(((S7*S$3)+(T7*T$3)+(V7*V$3)+(W7*W$3))/(S$3+T$3+V$3+W$3),0)</f>
        <v>94</v>
      </c>
    </row>
    <row r="8" customFormat="false" ht="17" hidden="false" customHeight="false" outlineLevel="0" collapsed="false">
      <c r="A8" s="6" t="n">
        <v>7</v>
      </c>
      <c r="B8" s="1" t="n">
        <v>20</v>
      </c>
      <c r="C8" s="1" t="n">
        <v>20</v>
      </c>
      <c r="D8" s="0"/>
      <c r="E8" s="1" t="n">
        <f aca="false">19+8</f>
        <v>27</v>
      </c>
      <c r="F8" s="1" t="n">
        <v>1</v>
      </c>
      <c r="G8" s="1" t="n">
        <v>38</v>
      </c>
      <c r="H8" s="1" t="n">
        <v>27</v>
      </c>
      <c r="P8" s="1" t="n">
        <v>84</v>
      </c>
      <c r="Q8" s="1" t="n">
        <f aca="false">ROUND(P8/P$2*100,0)</f>
        <v>76</v>
      </c>
      <c r="S8" s="1" t="n">
        <f aca="false">Q8+8</f>
        <v>84</v>
      </c>
      <c r="T8" s="1" t="n">
        <f aca="false">S8</f>
        <v>84</v>
      </c>
      <c r="V8" s="1" t="n">
        <f aca="false">ROUND(((B8/B$2*B$3)+(C8/C$2*C$3))/(B$3+C$3)*100,0)</f>
        <v>100</v>
      </c>
      <c r="W8" s="1" t="n">
        <f aca="false">ROUND(((F8/F$2*F$3)+(G8/G$2*G$3)+(H8/H$2*H$3))/(F$3+G$3+H$3)*100,0)</f>
        <v>93</v>
      </c>
      <c r="X8" s="1" t="n">
        <f aca="false">ROUND(((S8*S$3)+(T8*T$3)+(V8*V$3)+(W8*W$3))/(S$3+T$3+V$3+W$3),0)</f>
        <v>89</v>
      </c>
    </row>
    <row r="9" customFormat="false" ht="17" hidden="false" customHeight="false" outlineLevel="0" collapsed="false">
      <c r="A9" s="6" t="n">
        <v>8</v>
      </c>
      <c r="B9" s="1" t="n">
        <v>20</v>
      </c>
      <c r="C9" s="1" t="n">
        <v>20</v>
      </c>
      <c r="D9" s="0"/>
      <c r="E9" s="1" t="n">
        <f aca="false">22+8</f>
        <v>30</v>
      </c>
      <c r="F9" s="1" t="n">
        <v>1</v>
      </c>
      <c r="G9" s="1" t="n">
        <v>37</v>
      </c>
      <c r="H9" s="1" t="n">
        <v>30</v>
      </c>
      <c r="P9" s="1" t="n">
        <v>101</v>
      </c>
      <c r="Q9" s="1" t="n">
        <f aca="false">ROUND(P9/P$2*100,0)</f>
        <v>92</v>
      </c>
      <c r="S9" s="1" t="n">
        <f aca="false">Q9+8</f>
        <v>100</v>
      </c>
      <c r="T9" s="1" t="n">
        <f aca="false">S9</f>
        <v>100</v>
      </c>
      <c r="V9" s="1" t="n">
        <f aca="false">ROUND(((B9/B$2*B$3)+(C9/C$2*C$3))/(B$3+C$3)*100,0)</f>
        <v>100</v>
      </c>
      <c r="W9" s="1" t="n">
        <f aca="false">ROUND(((F9/F$2*F$3)+(G9/G$2*G$3)+(H9/H$2*H$3))/(F$3+G$3+H$3)*100,0)</f>
        <v>97</v>
      </c>
      <c r="X9" s="1" t="n">
        <f aca="false">ROUND(((S9*S$3)+(T9*T$3)+(V9*V$3)+(W9*W$3))/(S$3+T$3+V$3+W$3),0)</f>
        <v>99</v>
      </c>
    </row>
    <row r="10" customFormat="false" ht="17" hidden="false" customHeight="false" outlineLevel="0" collapsed="false">
      <c r="A10" s="6" t="n">
        <v>9</v>
      </c>
      <c r="B10" s="1" t="n">
        <v>16</v>
      </c>
      <c r="C10" s="1" t="n">
        <v>20</v>
      </c>
      <c r="D10" s="0"/>
      <c r="E10" s="1" t="n">
        <f aca="false">21+8</f>
        <v>29</v>
      </c>
      <c r="F10" s="1" t="n">
        <v>1</v>
      </c>
      <c r="G10" s="1" t="n">
        <v>40</v>
      </c>
      <c r="H10" s="1" t="n">
        <v>25</v>
      </c>
      <c r="P10" s="1" t="n">
        <v>103</v>
      </c>
      <c r="Q10" s="1" t="n">
        <f aca="false">ROUND(P10/P$2*100,0)</f>
        <v>94</v>
      </c>
      <c r="S10" s="1" t="n">
        <f aca="false">Q10+8</f>
        <v>102</v>
      </c>
      <c r="T10" s="1" t="n">
        <f aca="false">S10</f>
        <v>102</v>
      </c>
      <c r="V10" s="1" t="n">
        <f aca="false">ROUND(((B10/B$2*B$3)+(C10/C$2*C$3))/(B$3+C$3)*100,0)</f>
        <v>90</v>
      </c>
      <c r="W10" s="1" t="n">
        <f aca="false">ROUND(((F10/F$2*F$3)+(G10/G$2*G$3)+(H10/H$2*H$3))/(F$3+G$3+H$3)*100,0)</f>
        <v>92</v>
      </c>
      <c r="X10" s="1" t="n">
        <f aca="false">ROUND(((S10*S$3)+(T10*T$3)+(V10*V$3)+(W10*W$3))/(S$3+T$3+V$3+W$3),0)</f>
        <v>97</v>
      </c>
    </row>
    <row r="11" customFormat="false" ht="17" hidden="false" customHeight="false" outlineLevel="0" collapsed="false">
      <c r="A11" s="6" t="n">
        <v>10</v>
      </c>
      <c r="B11" s="1" t="n">
        <v>17</v>
      </c>
      <c r="C11" s="1" t="n">
        <v>20</v>
      </c>
      <c r="D11" s="0"/>
      <c r="E11" s="1" t="n">
        <f aca="false">20+8</f>
        <v>28</v>
      </c>
      <c r="F11" s="1" t="n">
        <v>1</v>
      </c>
      <c r="G11" s="1" t="n">
        <v>38</v>
      </c>
      <c r="H11" s="1" t="n">
        <v>29</v>
      </c>
      <c r="P11" s="1" t="n">
        <v>61</v>
      </c>
      <c r="Q11" s="1" t="n">
        <f aca="false">ROUND(P11/P$2*100,0)</f>
        <v>55</v>
      </c>
      <c r="S11" s="1" t="n">
        <f aca="false">Q11+8</f>
        <v>63</v>
      </c>
      <c r="T11" s="1" t="n">
        <f aca="false">S11</f>
        <v>63</v>
      </c>
      <c r="V11" s="1" t="n">
        <f aca="false">ROUND(((B11/B$2*B$3)+(C11/C$2*C$3))/(B$3+C$3)*100,0)</f>
        <v>93</v>
      </c>
      <c r="W11" s="1" t="n">
        <f aca="false">ROUND(((F11/F$2*F$3)+(G11/G$2*G$3)+(H11/H$2*H$3))/(F$3+G$3+H$3)*100,0)</f>
        <v>96</v>
      </c>
      <c r="X11" s="1" t="n">
        <f aca="false">ROUND(((S11*S$3)+(T11*T$3)+(V11*V$3)+(W11*W$3))/(S$3+T$3+V$3+W$3),0)</f>
        <v>78</v>
      </c>
    </row>
    <row r="12" customFormat="false" ht="17" hidden="false" customHeight="false" outlineLevel="0" collapsed="false">
      <c r="A12" s="6" t="n">
        <v>12</v>
      </c>
      <c r="B12" s="1" t="n">
        <v>18</v>
      </c>
      <c r="C12" s="1" t="n">
        <v>20</v>
      </c>
      <c r="D12" s="0"/>
      <c r="E12" s="1" t="n">
        <f aca="false">15+8</f>
        <v>23</v>
      </c>
      <c r="F12" s="1" t="n">
        <v>1</v>
      </c>
      <c r="G12" s="1" t="n">
        <v>39</v>
      </c>
      <c r="H12" s="1" t="n">
        <v>28</v>
      </c>
      <c r="P12" s="1" t="n">
        <v>67</v>
      </c>
      <c r="Q12" s="1" t="n">
        <f aca="false">ROUND(P12/P$2*100,0)</f>
        <v>61</v>
      </c>
      <c r="S12" s="1" t="n">
        <f aca="false">Q12+8</f>
        <v>69</v>
      </c>
      <c r="T12" s="1" t="n">
        <f aca="false">S12</f>
        <v>69</v>
      </c>
      <c r="V12" s="1" t="n">
        <f aca="false">ROUND(((B12/B$2*B$3)+(C12/C$2*C$3))/(B$3+C$3)*100,0)</f>
        <v>95</v>
      </c>
      <c r="W12" s="1" t="n">
        <f aca="false">ROUND(((F12/F$2*F$3)+(G12/G$2*G$3)+(H12/H$2*H$3))/(F$3+G$3+H$3)*100,0)</f>
        <v>96</v>
      </c>
      <c r="X12" s="1" t="n">
        <f aca="false">ROUND(((S12*S$3)+(T12*T$3)+(V12*V$3)+(W12*W$3))/(S$3+T$3+V$3+W$3),0)</f>
        <v>82</v>
      </c>
    </row>
    <row r="13" customFormat="false" ht="17" hidden="false" customHeight="false" outlineLevel="0" collapsed="false">
      <c r="A13" s="6" t="n">
        <v>13</v>
      </c>
      <c r="B13" s="1" t="n">
        <v>17</v>
      </c>
      <c r="C13" s="1" t="n">
        <v>20</v>
      </c>
      <c r="D13" s="0"/>
      <c r="E13" s="1" t="n">
        <f aca="false">15+8</f>
        <v>23</v>
      </c>
      <c r="F13" s="1" t="n">
        <v>1</v>
      </c>
      <c r="G13" s="1" t="n">
        <v>39</v>
      </c>
      <c r="H13" s="1" t="n">
        <v>28</v>
      </c>
      <c r="P13" s="1" t="n">
        <v>63</v>
      </c>
      <c r="Q13" s="1" t="n">
        <f aca="false">ROUND(P13/P$2*100,0)</f>
        <v>57</v>
      </c>
      <c r="S13" s="1" t="n">
        <f aca="false">Q13+8</f>
        <v>65</v>
      </c>
      <c r="T13" s="1" t="n">
        <f aca="false">S13</f>
        <v>65</v>
      </c>
      <c r="V13" s="1" t="n">
        <f aca="false">ROUND(((B13/B$2*B$3)+(C13/C$2*C$3))/(B$3+C$3)*100,0)</f>
        <v>93</v>
      </c>
      <c r="W13" s="1" t="n">
        <f aca="false">ROUND(((F13/F$2*F$3)+(G13/G$2*G$3)+(H13/H$2*H$3))/(F$3+G$3+H$3)*100,0)</f>
        <v>96</v>
      </c>
      <c r="X13" s="1" t="n">
        <f aca="false">ROUND(((S13*S$3)+(T13*T$3)+(V13*V$3)+(W13*W$3))/(S$3+T$3+V$3+W$3),0)</f>
        <v>79</v>
      </c>
    </row>
    <row r="14" customFormat="false" ht="17" hidden="false" customHeight="false" outlineLevel="0" collapsed="false">
      <c r="A14" s="6" t="n">
        <v>14</v>
      </c>
      <c r="B14" s="1" t="n">
        <v>15</v>
      </c>
      <c r="C14" s="1" t="n">
        <v>20</v>
      </c>
      <c r="D14" s="0"/>
      <c r="E14" s="1" t="n">
        <f aca="false">22+8</f>
        <v>30</v>
      </c>
      <c r="F14" s="1" t="n">
        <v>1</v>
      </c>
      <c r="G14" s="1" t="n">
        <v>40</v>
      </c>
      <c r="H14" s="1" t="n">
        <v>24</v>
      </c>
      <c r="P14" s="1" t="n">
        <v>93</v>
      </c>
      <c r="Q14" s="1" t="n">
        <f aca="false">ROUND(P14/P$2*100,0)</f>
        <v>85</v>
      </c>
      <c r="S14" s="1" t="n">
        <f aca="false">Q14+8</f>
        <v>93</v>
      </c>
      <c r="T14" s="1" t="n">
        <f aca="false">S14</f>
        <v>93</v>
      </c>
      <c r="V14" s="1" t="n">
        <f aca="false">ROUND(((B14/B$2*B$3)+(C14/C$2*C$3))/(B$3+C$3)*100,0)</f>
        <v>88</v>
      </c>
      <c r="W14" s="1" t="n">
        <f aca="false">ROUND(((F14/F$2*F$3)+(G14/G$2*G$3)+(H14/H$2*H$3))/(F$3+G$3+H$3)*100,0)</f>
        <v>91</v>
      </c>
      <c r="X14" s="1" t="n">
        <f aca="false">ROUND(((S14*S$3)+(T14*T$3)+(V14*V$3)+(W14*W$3))/(S$3+T$3+V$3+W$3),0)</f>
        <v>92</v>
      </c>
    </row>
    <row r="15" customFormat="false" ht="17" hidden="false" customHeight="false" outlineLevel="0" collapsed="false">
      <c r="A15" s="6" t="n">
        <v>15</v>
      </c>
      <c r="B15" s="1" t="n">
        <v>18</v>
      </c>
      <c r="C15" s="1" t="n">
        <v>20</v>
      </c>
      <c r="D15" s="0"/>
      <c r="E15" s="1" t="n">
        <f aca="false">15+8</f>
        <v>23</v>
      </c>
      <c r="F15" s="1" t="n">
        <v>1</v>
      </c>
      <c r="G15" s="1" t="n">
        <v>39</v>
      </c>
      <c r="H15" s="1" t="n">
        <v>28</v>
      </c>
      <c r="P15" s="1" t="n">
        <v>73</v>
      </c>
      <c r="Q15" s="1" t="n">
        <f aca="false">ROUND(P15/P$2*100,0)</f>
        <v>66</v>
      </c>
      <c r="S15" s="1" t="n">
        <f aca="false">Q15+8</f>
        <v>74</v>
      </c>
      <c r="T15" s="1" t="n">
        <f aca="false">S15</f>
        <v>74</v>
      </c>
      <c r="V15" s="1" t="n">
        <f aca="false">ROUND(((B15/B$2*B$3)+(C15/C$2*C$3))/(B$3+C$3)*100,0)</f>
        <v>95</v>
      </c>
      <c r="W15" s="1" t="n">
        <f aca="false">ROUND(((F15/F$2*F$3)+(G15/G$2*G$3)+(H15/H$2*H$3))/(F$3+G$3+H$3)*100,0)</f>
        <v>96</v>
      </c>
      <c r="X15" s="1" t="n">
        <f aca="false">ROUND(((S15*S$3)+(T15*T$3)+(V15*V$3)+(W15*W$3))/(S$3+T$3+V$3+W$3),0)</f>
        <v>84</v>
      </c>
    </row>
    <row r="16" customFormat="false" ht="17" hidden="false" customHeight="false" outlineLevel="0" collapsed="false">
      <c r="A16" s="6" t="n">
        <v>16</v>
      </c>
      <c r="B16" s="1" t="n">
        <v>20</v>
      </c>
      <c r="C16" s="1" t="n">
        <v>20</v>
      </c>
      <c r="D16" s="0"/>
      <c r="E16" s="1" t="n">
        <f aca="false">22+8</f>
        <v>30</v>
      </c>
      <c r="F16" s="1" t="n">
        <v>1</v>
      </c>
      <c r="G16" s="1" t="n">
        <v>39</v>
      </c>
      <c r="H16" s="1" t="n">
        <v>30</v>
      </c>
      <c r="P16" s="1" t="n">
        <v>103</v>
      </c>
      <c r="Q16" s="1" t="n">
        <f aca="false">ROUND(P16/P$2*100,0)</f>
        <v>94</v>
      </c>
      <c r="S16" s="1" t="n">
        <f aca="false">Q16+8</f>
        <v>102</v>
      </c>
      <c r="T16" s="1" t="n">
        <f aca="false">S16</f>
        <v>102</v>
      </c>
      <c r="V16" s="1" t="n">
        <f aca="false">ROUND(((B16/B$2*B$3)+(C16/C$2*C$3))/(B$3+C$3)*100,0)</f>
        <v>100</v>
      </c>
      <c r="W16" s="1" t="n">
        <f aca="false">ROUND(((F16/F$2*F$3)+(G16/G$2*G$3)+(H16/H$2*H$3))/(F$3+G$3+H$3)*100,0)</f>
        <v>99</v>
      </c>
      <c r="X16" s="1" t="n">
        <f aca="false">ROUND(((S16*S$3)+(T16*T$3)+(V16*V$3)+(W16*W$3))/(S$3+T$3+V$3+W$3),0)</f>
        <v>101</v>
      </c>
    </row>
    <row r="17" customFormat="false" ht="17" hidden="false" customHeight="false" outlineLevel="0" collapsed="false">
      <c r="A17" s="6" t="n">
        <v>17</v>
      </c>
      <c r="B17" s="1" t="n">
        <v>20</v>
      </c>
      <c r="C17" s="1" t="n">
        <v>20</v>
      </c>
      <c r="D17" s="0"/>
      <c r="E17" s="1" t="n">
        <f aca="false">22+8</f>
        <v>30</v>
      </c>
      <c r="F17" s="1" t="n">
        <v>1</v>
      </c>
      <c r="G17" s="1" t="n">
        <v>39</v>
      </c>
      <c r="H17" s="1" t="n">
        <v>30</v>
      </c>
      <c r="P17" s="1" t="n">
        <v>90</v>
      </c>
      <c r="Q17" s="1" t="n">
        <f aca="false">ROUND(P17/P$2*100,0)</f>
        <v>82</v>
      </c>
      <c r="S17" s="1" t="n">
        <f aca="false">Q17+8</f>
        <v>90</v>
      </c>
      <c r="T17" s="1" t="n">
        <f aca="false">S17</f>
        <v>90</v>
      </c>
      <c r="V17" s="1" t="n">
        <f aca="false">ROUND(((B17/B$2*B$3)+(C17/C$2*C$3))/(B$3+C$3)*100,0)</f>
        <v>100</v>
      </c>
      <c r="W17" s="1" t="n">
        <f aca="false">ROUND(((F17/F$2*F$3)+(G17/G$2*G$3)+(H17/H$2*H$3))/(F$3+G$3+H$3)*100,0)</f>
        <v>99</v>
      </c>
      <c r="X17" s="1" t="n">
        <f aca="false">ROUND(((S17*S$3)+(T17*T$3)+(V17*V$3)+(W17*W$3))/(S$3+T$3+V$3+W$3),0)</f>
        <v>94</v>
      </c>
    </row>
    <row r="18" customFormat="false" ht="17" hidden="false" customHeight="false" outlineLevel="0" collapsed="false">
      <c r="A18" s="6" t="n">
        <v>18</v>
      </c>
      <c r="B18" s="1" t="n">
        <v>15</v>
      </c>
      <c r="C18" s="1" t="n">
        <v>20</v>
      </c>
      <c r="D18" s="0"/>
      <c r="E18" s="1" t="n">
        <f aca="false">22+8</f>
        <v>30</v>
      </c>
      <c r="F18" s="1" t="n">
        <v>1</v>
      </c>
      <c r="G18" s="1" t="n">
        <v>40</v>
      </c>
      <c r="H18" s="1" t="n">
        <v>30</v>
      </c>
      <c r="P18" s="1" t="n">
        <v>97</v>
      </c>
      <c r="Q18" s="1" t="n">
        <f aca="false">ROUND(P18/P$2*100,0)</f>
        <v>88</v>
      </c>
      <c r="S18" s="1" t="n">
        <f aca="false">Q18+8</f>
        <v>96</v>
      </c>
      <c r="T18" s="1" t="n">
        <f aca="false">S18</f>
        <v>96</v>
      </c>
      <c r="V18" s="1" t="n">
        <f aca="false">ROUND(((B18/B$2*B$3)+(C18/C$2*C$3))/(B$3+C$3)*100,0)</f>
        <v>88</v>
      </c>
      <c r="W18" s="1" t="n">
        <f aca="false">ROUND(((F18/F$2*F$3)+(G18/G$2*G$3)+(H18/H$2*H$3))/(F$3+G$3+H$3)*100,0)</f>
        <v>100</v>
      </c>
      <c r="X18" s="1" t="n">
        <f aca="false">ROUND(((S18*S$3)+(T18*T$3)+(V18*V$3)+(W18*W$3))/(S$3+T$3+V$3+W$3),0)</f>
        <v>97</v>
      </c>
    </row>
    <row r="19" customFormat="false" ht="17" hidden="false" customHeight="false" outlineLevel="0" collapsed="false">
      <c r="A19" s="6" t="n">
        <v>19</v>
      </c>
      <c r="B19" s="1" t="n">
        <v>18</v>
      </c>
      <c r="C19" s="1" t="n">
        <v>20</v>
      </c>
      <c r="D19" s="0"/>
      <c r="E19" s="1" t="n">
        <f aca="false">22+8</f>
        <v>30</v>
      </c>
      <c r="F19" s="1" t="n">
        <v>1</v>
      </c>
      <c r="G19" s="1" t="n">
        <v>40</v>
      </c>
      <c r="H19" s="1" t="n">
        <v>30</v>
      </c>
      <c r="P19" s="1" t="n">
        <v>96</v>
      </c>
      <c r="Q19" s="1" t="n">
        <f aca="false">ROUND(P19/P$2*100,0)</f>
        <v>87</v>
      </c>
      <c r="S19" s="1" t="n">
        <f aca="false">Q19+8</f>
        <v>95</v>
      </c>
      <c r="T19" s="1" t="n">
        <f aca="false">S19</f>
        <v>95</v>
      </c>
      <c r="V19" s="1" t="n">
        <f aca="false">ROUND(((B19/B$2*B$3)+(C19/C$2*C$3))/(B$3+C$3)*100,0)</f>
        <v>95</v>
      </c>
      <c r="W19" s="1" t="n">
        <f aca="false">ROUND(((F19/F$2*F$3)+(G19/G$2*G$3)+(H19/H$2*H$3))/(F$3+G$3+H$3)*100,0)</f>
        <v>100</v>
      </c>
      <c r="X19" s="1" t="n">
        <f aca="false">ROUND(((S19*S$3)+(T19*T$3)+(V19*V$3)+(W19*W$3))/(S$3+T$3+V$3+W$3),0)</f>
        <v>97</v>
      </c>
    </row>
    <row r="20" customFormat="false" ht="17" hidden="false" customHeight="false" outlineLevel="0" collapsed="false">
      <c r="A20" s="6" t="n">
        <v>20</v>
      </c>
      <c r="B20" s="1" t="n">
        <v>16</v>
      </c>
      <c r="C20" s="1" t="n">
        <v>20</v>
      </c>
      <c r="D20" s="0"/>
      <c r="E20" s="1" t="n">
        <f aca="false">21+8</f>
        <v>29</v>
      </c>
      <c r="F20" s="1" t="n">
        <v>1</v>
      </c>
      <c r="G20" s="1" t="n">
        <v>38</v>
      </c>
      <c r="H20" s="1" t="n">
        <v>25</v>
      </c>
      <c r="P20" s="1" t="n">
        <v>73</v>
      </c>
      <c r="Q20" s="1" t="n">
        <f aca="false">ROUND(P20/P$2*100,0)</f>
        <v>66</v>
      </c>
      <c r="S20" s="1" t="n">
        <f aca="false">Q20+8</f>
        <v>74</v>
      </c>
      <c r="T20" s="1" t="n">
        <f aca="false">S20</f>
        <v>74</v>
      </c>
      <c r="V20" s="1" t="n">
        <f aca="false">ROUND(((B20/B$2*B$3)+(C20/C$2*C$3))/(B$3+C$3)*100,0)</f>
        <v>90</v>
      </c>
      <c r="W20" s="1" t="n">
        <f aca="false">ROUND(((F20/F$2*F$3)+(G20/G$2*G$3)+(H20/H$2*H$3))/(F$3+G$3+H$3)*100,0)</f>
        <v>90</v>
      </c>
      <c r="X20" s="1" t="n">
        <f aca="false">ROUND(((S20*S$3)+(T20*T$3)+(V20*V$3)+(W20*W$3))/(S$3+T$3+V$3+W$3),0)</f>
        <v>82</v>
      </c>
    </row>
    <row r="21" customFormat="false" ht="17" hidden="false" customHeight="false" outlineLevel="0" collapsed="false">
      <c r="A21" s="6" t="n">
        <v>23</v>
      </c>
      <c r="B21" s="1" t="n">
        <v>16</v>
      </c>
      <c r="C21" s="1" t="n">
        <v>20</v>
      </c>
      <c r="D21" s="0"/>
      <c r="E21" s="1" t="n">
        <f aca="false">20+8</f>
        <v>28</v>
      </c>
      <c r="F21" s="1" t="n">
        <v>1</v>
      </c>
      <c r="G21" s="1" t="n">
        <v>38</v>
      </c>
      <c r="H21" s="1" t="n">
        <v>29</v>
      </c>
      <c r="P21" s="1" t="n">
        <v>80</v>
      </c>
      <c r="Q21" s="1" t="n">
        <f aca="false">ROUND(P21/P$2*100,0)</f>
        <v>73</v>
      </c>
      <c r="S21" s="1" t="n">
        <f aca="false">Q21+8</f>
        <v>81</v>
      </c>
      <c r="T21" s="1" t="n">
        <f aca="false">S21</f>
        <v>81</v>
      </c>
      <c r="V21" s="1" t="n">
        <f aca="false">ROUND(((B21/B$2*B$3)+(C21/C$2*C$3))/(B$3+C$3)*100,0)</f>
        <v>90</v>
      </c>
      <c r="W21" s="1" t="n">
        <f aca="false">ROUND(((F21/F$2*F$3)+(G21/G$2*G$3)+(H21/H$2*H$3))/(F$3+G$3+H$3)*100,0)</f>
        <v>96</v>
      </c>
      <c r="X21" s="1" t="n">
        <f aca="false">ROUND(((S21*S$3)+(T21*T$3)+(V21*V$3)+(W21*W$3))/(S$3+T$3+V$3+W$3),0)</f>
        <v>87</v>
      </c>
    </row>
    <row r="22" customFormat="false" ht="17" hidden="false" customHeight="false" outlineLevel="0" collapsed="false">
      <c r="A22" s="6" t="n">
        <v>25</v>
      </c>
      <c r="B22" s="1" t="n">
        <v>18</v>
      </c>
      <c r="C22" s="1" t="n">
        <v>20</v>
      </c>
      <c r="D22" s="0"/>
      <c r="E22" s="1" t="n">
        <f aca="false">21+8</f>
        <v>29</v>
      </c>
      <c r="F22" s="1" t="n">
        <v>1</v>
      </c>
      <c r="G22" s="1" t="n">
        <v>38</v>
      </c>
      <c r="H22" s="1" t="n">
        <v>25</v>
      </c>
      <c r="P22" s="1" t="n">
        <v>71</v>
      </c>
      <c r="Q22" s="1" t="n">
        <f aca="false">ROUND(P22/P$2*100,0)</f>
        <v>65</v>
      </c>
      <c r="S22" s="1" t="n">
        <f aca="false">Q22+8</f>
        <v>73</v>
      </c>
      <c r="T22" s="1" t="n">
        <f aca="false">S22</f>
        <v>73</v>
      </c>
      <c r="V22" s="1" t="n">
        <f aca="false">ROUND(((B22/B$2*B$3)+(C22/C$2*C$3))/(B$3+C$3)*100,0)</f>
        <v>95</v>
      </c>
      <c r="W22" s="1" t="n">
        <f aca="false">ROUND(((F22/F$2*F$3)+(G22/G$2*G$3)+(H22/H$2*H$3))/(F$3+G$3+H$3)*100,0)</f>
        <v>90</v>
      </c>
      <c r="X22" s="1" t="n">
        <f aca="false">ROUND(((S22*S$3)+(T22*T$3)+(V22*V$3)+(W22*W$3))/(S$3+T$3+V$3+W$3),0)</f>
        <v>82</v>
      </c>
    </row>
    <row r="23" customFormat="false" ht="17" hidden="false" customHeight="false" outlineLevel="0" collapsed="false">
      <c r="A23" s="6" t="n">
        <v>26</v>
      </c>
      <c r="B23" s="1" t="n">
        <v>20</v>
      </c>
      <c r="C23" s="1" t="n">
        <v>20</v>
      </c>
      <c r="D23" s="0"/>
      <c r="E23" s="1" t="n">
        <f aca="false">21+8</f>
        <v>29</v>
      </c>
      <c r="F23" s="1" t="n">
        <v>1</v>
      </c>
      <c r="G23" s="1" t="n">
        <v>40</v>
      </c>
      <c r="H23" s="1" t="n">
        <v>25</v>
      </c>
      <c r="P23" s="1" t="n">
        <v>79</v>
      </c>
      <c r="Q23" s="1" t="n">
        <f aca="false">ROUND(P23/P$2*100,0)</f>
        <v>72</v>
      </c>
      <c r="S23" s="1" t="n">
        <f aca="false">Q23+8</f>
        <v>80</v>
      </c>
      <c r="T23" s="1" t="n">
        <f aca="false">S23</f>
        <v>80</v>
      </c>
      <c r="V23" s="1" t="n">
        <f aca="false">ROUND(((B23/B$2*B$3)+(C23/C$2*C$3))/(B$3+C$3)*100,0)</f>
        <v>100</v>
      </c>
      <c r="W23" s="1" t="n">
        <f aca="false">ROUND(((F23/F$2*F$3)+(G23/G$2*G$3)+(H23/H$2*H$3))/(F$3+G$3+H$3)*100,0)</f>
        <v>92</v>
      </c>
      <c r="X23" s="1" t="n">
        <f aca="false">ROUND(((S23*S$3)+(T23*T$3)+(V23*V$3)+(W23*W$3))/(S$3+T$3+V$3+W$3),0)</f>
        <v>87</v>
      </c>
    </row>
    <row r="24" customFormat="false" ht="17" hidden="false" customHeight="false" outlineLevel="0" collapsed="false">
      <c r="A24" s="6" t="n">
        <v>27</v>
      </c>
      <c r="B24" s="1" t="n">
        <v>20</v>
      </c>
      <c r="C24" s="1" t="n">
        <v>20</v>
      </c>
      <c r="D24" s="0"/>
      <c r="E24" s="1" t="n">
        <f aca="false">22+8</f>
        <v>30</v>
      </c>
      <c r="F24" s="1" t="n">
        <v>1</v>
      </c>
      <c r="G24" s="1" t="n">
        <v>40</v>
      </c>
      <c r="H24" s="1" t="n">
        <v>30</v>
      </c>
      <c r="P24" s="1" t="n">
        <v>104</v>
      </c>
      <c r="Q24" s="1" t="n">
        <f aca="false">ROUND(P24/P$2*100,0)</f>
        <v>95</v>
      </c>
      <c r="S24" s="1" t="n">
        <f aca="false">Q24+8</f>
        <v>103</v>
      </c>
      <c r="T24" s="1" t="n">
        <f aca="false">S24</f>
        <v>103</v>
      </c>
      <c r="V24" s="1" t="n">
        <f aca="false">ROUND(((B24/B$2*B$3)+(C24/C$2*C$3))/(B$3+C$3)*100,0)</f>
        <v>100</v>
      </c>
      <c r="W24" s="1" t="n">
        <f aca="false">ROUND(((F24/F$2*F$3)+(G24/G$2*G$3)+(H24/H$2*H$3))/(F$3+G$3+H$3)*100,0)</f>
        <v>100</v>
      </c>
      <c r="X24" s="1" t="n">
        <f aca="false">ROUND(((S24*S$3)+(T24*T$3)+(V24*V$3)+(W24*W$3))/(S$3+T$3+V$3+W$3),0)</f>
        <v>102</v>
      </c>
    </row>
    <row r="25" customFormat="false" ht="17" hidden="false" customHeight="false" outlineLevel="0" collapsed="false">
      <c r="A25" s="6" t="n">
        <v>28</v>
      </c>
      <c r="B25" s="1" t="n">
        <v>19</v>
      </c>
      <c r="C25" s="1" t="n">
        <v>20</v>
      </c>
      <c r="D25" s="0"/>
      <c r="E25" s="1" t="n">
        <f aca="false">21+8</f>
        <v>29</v>
      </c>
      <c r="F25" s="1" t="n">
        <v>1</v>
      </c>
      <c r="G25" s="1" t="n">
        <v>38</v>
      </c>
      <c r="H25" s="1" t="n">
        <v>25</v>
      </c>
      <c r="P25" s="1" t="n">
        <v>80</v>
      </c>
      <c r="Q25" s="1" t="n">
        <f aca="false">ROUND(P25/P$2*100,0)</f>
        <v>73</v>
      </c>
      <c r="S25" s="1" t="n">
        <f aca="false">Q25+8</f>
        <v>81</v>
      </c>
      <c r="T25" s="1" t="n">
        <f aca="false">S25</f>
        <v>81</v>
      </c>
      <c r="V25" s="1" t="n">
        <f aca="false">ROUND(((B25/B$2*B$3)+(C25/C$2*C$3))/(B$3+C$3)*100,0)</f>
        <v>98</v>
      </c>
      <c r="W25" s="1" t="n">
        <f aca="false">ROUND(((F25/F$2*F$3)+(G25/G$2*G$3)+(H25/H$2*H$3))/(F$3+G$3+H$3)*100,0)</f>
        <v>90</v>
      </c>
      <c r="X25" s="1" t="n">
        <f aca="false">ROUND(((S25*S$3)+(T25*T$3)+(V25*V$3)+(W25*W$3))/(S$3+T$3+V$3+W$3),0)</f>
        <v>86</v>
      </c>
    </row>
    <row r="26" customFormat="false" ht="17" hidden="false" customHeight="false" outlineLevel="0" collapsed="false">
      <c r="A26" s="6" t="n">
        <v>29</v>
      </c>
      <c r="B26" s="1" t="n">
        <v>18</v>
      </c>
      <c r="C26" s="1" t="n">
        <v>20</v>
      </c>
      <c r="D26" s="0"/>
      <c r="E26" s="1" t="n">
        <f aca="false">20+8</f>
        <v>28</v>
      </c>
      <c r="F26" s="1" t="n">
        <v>1</v>
      </c>
      <c r="G26" s="1" t="n">
        <v>38</v>
      </c>
      <c r="H26" s="1" t="n">
        <v>29</v>
      </c>
      <c r="P26" s="1" t="n">
        <v>91</v>
      </c>
      <c r="Q26" s="1" t="n">
        <f aca="false">ROUND(P26/P$2*100,0)</f>
        <v>83</v>
      </c>
      <c r="S26" s="1" t="n">
        <f aca="false">Q26+8</f>
        <v>91</v>
      </c>
      <c r="T26" s="1" t="n">
        <f aca="false">S26</f>
        <v>91</v>
      </c>
      <c r="V26" s="1" t="n">
        <f aca="false">ROUND(((B26/B$2*B$3)+(C26/C$2*C$3))/(B$3+C$3)*100,0)</f>
        <v>95</v>
      </c>
      <c r="W26" s="1" t="n">
        <f aca="false">ROUND(((F26/F$2*F$3)+(G26/G$2*G$3)+(H26/H$2*H$3))/(F$3+G$3+H$3)*100,0)</f>
        <v>96</v>
      </c>
      <c r="X26" s="1" t="n">
        <f aca="false">ROUND(((S26*S$3)+(T26*T$3)+(V26*V$3)+(W26*W$3))/(S$3+T$3+V$3+W$3),0)</f>
        <v>93</v>
      </c>
    </row>
    <row r="27" customFormat="false" ht="17" hidden="false" customHeight="false" outlineLevel="0" collapsed="false">
      <c r="A27" s="6" t="n">
        <v>30</v>
      </c>
      <c r="B27" s="1" t="n">
        <v>15</v>
      </c>
      <c r="C27" s="1" t="n">
        <v>20</v>
      </c>
      <c r="D27" s="0"/>
      <c r="E27" s="1" t="n">
        <f aca="false">22+8</f>
        <v>30</v>
      </c>
      <c r="F27" s="1" t="n">
        <v>1</v>
      </c>
      <c r="G27" s="1" t="n">
        <v>40</v>
      </c>
      <c r="H27" s="1" t="n">
        <v>30</v>
      </c>
      <c r="P27" s="1" t="n">
        <v>103</v>
      </c>
      <c r="Q27" s="1" t="n">
        <f aca="false">ROUND(P27/P$2*100,0)</f>
        <v>94</v>
      </c>
      <c r="S27" s="1" t="n">
        <f aca="false">Q27+8</f>
        <v>102</v>
      </c>
      <c r="T27" s="1" t="n">
        <f aca="false">S27</f>
        <v>102</v>
      </c>
      <c r="V27" s="1" t="n">
        <f aca="false">ROUND(((B27/B$2*B$3)+(C27/C$2*C$3))/(B$3+C$3)*100,0)</f>
        <v>88</v>
      </c>
      <c r="W27" s="1" t="n">
        <f aca="false">ROUND(((F27/F$2*F$3)+(G27/G$2*G$3)+(H27/H$2*H$3))/(F$3+G$3+H$3)*100,0)</f>
        <v>100</v>
      </c>
      <c r="X27" s="1" t="n">
        <f aca="false">ROUND(((S27*S$3)+(T27*T$3)+(V27*V$3)+(W27*W$3))/(S$3+T$3+V$3+W$3),0)</f>
        <v>100</v>
      </c>
    </row>
    <row r="28" customFormat="false" ht="17" hidden="false" customHeight="false" outlineLevel="0" collapsed="false">
      <c r="A28" s="6" t="n">
        <v>31</v>
      </c>
      <c r="B28" s="1" t="n">
        <v>20</v>
      </c>
      <c r="C28" s="1" t="n">
        <v>20</v>
      </c>
      <c r="D28" s="0"/>
      <c r="E28" s="1" t="n">
        <f aca="false">22+8</f>
        <v>30</v>
      </c>
      <c r="F28" s="1" t="n">
        <v>1</v>
      </c>
      <c r="G28" s="1" t="n">
        <v>40</v>
      </c>
      <c r="H28" s="1" t="n">
        <v>30</v>
      </c>
      <c r="P28" s="1" t="n">
        <v>104</v>
      </c>
      <c r="Q28" s="1" t="n">
        <f aca="false">ROUND(P28/P$2*100,0)</f>
        <v>95</v>
      </c>
      <c r="S28" s="1" t="n">
        <f aca="false">Q28+8</f>
        <v>103</v>
      </c>
      <c r="T28" s="1" t="n">
        <f aca="false">S28</f>
        <v>103</v>
      </c>
      <c r="V28" s="1" t="n">
        <f aca="false">ROUND(((B28/B$2*B$3)+(C28/C$2*C$3))/(B$3+C$3)*100,0)</f>
        <v>100</v>
      </c>
      <c r="W28" s="1" t="n">
        <f aca="false">ROUND(((F28/F$2*F$3)+(G28/G$2*G$3)+(H28/H$2*H$3))/(F$3+G$3+H$3)*100,0)</f>
        <v>100</v>
      </c>
      <c r="X28" s="1" t="n">
        <f aca="false">ROUND(((S28*S$3)+(T28*T$3)+(V28*V$3)+(W28*W$3))/(S$3+T$3+V$3+W$3),0)</f>
        <v>102</v>
      </c>
    </row>
    <row r="29" customFormat="false" ht="17" hidden="false" customHeight="false" outlineLevel="0" collapsed="false">
      <c r="A29" s="6" t="n">
        <v>32</v>
      </c>
      <c r="B29" s="1" t="n">
        <v>12</v>
      </c>
      <c r="C29" s="1" t="n">
        <v>20</v>
      </c>
      <c r="D29" s="0"/>
      <c r="E29" s="1" t="n">
        <f aca="false">21+8</f>
        <v>29</v>
      </c>
      <c r="F29" s="1" t="n">
        <v>1</v>
      </c>
      <c r="G29" s="1" t="n">
        <v>40</v>
      </c>
      <c r="H29" s="1" t="n">
        <v>25</v>
      </c>
      <c r="P29" s="1" t="n">
        <v>90</v>
      </c>
      <c r="Q29" s="1" t="n">
        <f aca="false">ROUND(P29/P$2*100,0)</f>
        <v>82</v>
      </c>
      <c r="S29" s="1" t="n">
        <f aca="false">Q29+8</f>
        <v>90</v>
      </c>
      <c r="T29" s="1" t="n">
        <f aca="false">S29</f>
        <v>90</v>
      </c>
      <c r="V29" s="1" t="n">
        <f aca="false">ROUND(((B29/B$2*B$3)+(C29/C$2*C$3))/(B$3+C$3)*100,0)</f>
        <v>80</v>
      </c>
      <c r="W29" s="1" t="n">
        <f aca="false">ROUND(((F29/F$2*F$3)+(G29/G$2*G$3)+(H29/H$2*H$3))/(F$3+G$3+H$3)*100,0)</f>
        <v>92</v>
      </c>
      <c r="X29" s="1" t="n">
        <f aca="false">ROUND(((S29*S$3)+(T29*T$3)+(V29*V$3)+(W29*W$3))/(S$3+T$3+V$3+W$3),0)</f>
        <v>90</v>
      </c>
    </row>
    <row r="30" customFormat="false" ht="17" hidden="false" customHeight="false" outlineLevel="0" collapsed="false">
      <c r="A30" s="6" t="n">
        <v>33</v>
      </c>
      <c r="B30" s="1" t="n">
        <v>20</v>
      </c>
      <c r="C30" s="1" t="n">
        <v>20</v>
      </c>
      <c r="D30" s="0"/>
      <c r="E30" s="1" t="n">
        <f aca="false">21+8</f>
        <v>29</v>
      </c>
      <c r="F30" s="1" t="n">
        <v>1</v>
      </c>
      <c r="G30" s="1" t="n">
        <v>40</v>
      </c>
      <c r="H30" s="1" t="n">
        <v>25</v>
      </c>
      <c r="P30" s="1" t="n">
        <v>75</v>
      </c>
      <c r="Q30" s="1" t="n">
        <f aca="false">ROUND(P30/P$2*100,0)</f>
        <v>68</v>
      </c>
      <c r="S30" s="1" t="n">
        <f aca="false">Q30+8</f>
        <v>76</v>
      </c>
      <c r="T30" s="1" t="n">
        <f aca="false">S30</f>
        <v>76</v>
      </c>
      <c r="V30" s="1" t="n">
        <f aca="false">ROUND(((B30/B$2*B$3)+(C30/C$2*C$3))/(B$3+C$3)*100,0)</f>
        <v>100</v>
      </c>
      <c r="W30" s="1" t="n">
        <f aca="false">ROUND(((F30/F$2*F$3)+(G30/G$2*G$3)+(H30/H$2*H$3))/(F$3+G$3+H$3)*100,0)</f>
        <v>92</v>
      </c>
      <c r="X30" s="1" t="n">
        <f aca="false">ROUND(((S30*S$3)+(T30*T$3)+(V30*V$3)+(W30*W$3))/(S$3+T$3+V$3+W$3),0)</f>
        <v>84</v>
      </c>
    </row>
    <row r="31" customFormat="false" ht="17" hidden="false" customHeight="false" outlineLevel="0" collapsed="false">
      <c r="A31" s="6" t="n">
        <v>35</v>
      </c>
      <c r="B31" s="1" t="n">
        <v>18</v>
      </c>
      <c r="C31" s="1" t="n">
        <v>20</v>
      </c>
      <c r="D31" s="0"/>
      <c r="E31" s="1" t="n">
        <f aca="false">20+5</f>
        <v>25</v>
      </c>
      <c r="F31" s="1" t="n">
        <v>1</v>
      </c>
      <c r="G31" s="1" t="n">
        <v>37</v>
      </c>
      <c r="H31" s="1" t="n">
        <v>29</v>
      </c>
      <c r="P31" s="1" t="n">
        <v>76</v>
      </c>
      <c r="Q31" s="1" t="n">
        <f aca="false">ROUND(P31/P$2*100,0)</f>
        <v>69</v>
      </c>
      <c r="S31" s="1" t="n">
        <f aca="false">Q31+8</f>
        <v>77</v>
      </c>
      <c r="T31" s="1" t="n">
        <f aca="false">S31</f>
        <v>77</v>
      </c>
      <c r="V31" s="1" t="n">
        <f aca="false">ROUND(((B31/B$2*B$3)+(C31/C$2*C$3))/(B$3+C$3)*100,0)</f>
        <v>95</v>
      </c>
      <c r="W31" s="1" t="n">
        <f aca="false">ROUND(((F31/F$2*F$3)+(G31/G$2*G$3)+(H31/H$2*H$3))/(F$3+G$3+H$3)*100,0)</f>
        <v>95</v>
      </c>
      <c r="X31" s="1" t="n">
        <f aca="false">ROUND(((S31*S$3)+(T31*T$3)+(V31*V$3)+(W31*W$3))/(S$3+T$3+V$3+W$3),0)</f>
        <v>86</v>
      </c>
    </row>
    <row r="32" customFormat="false" ht="17" hidden="false" customHeight="false" outlineLevel="0" collapsed="false">
      <c r="A32" s="6" t="n">
        <v>36</v>
      </c>
      <c r="B32" s="1" t="n">
        <v>19</v>
      </c>
      <c r="C32" s="1" t="n">
        <v>20</v>
      </c>
      <c r="D32" s="0"/>
      <c r="E32" s="1" t="n">
        <f aca="false">19+8</f>
        <v>27</v>
      </c>
      <c r="F32" s="1" t="n">
        <v>1</v>
      </c>
      <c r="G32" s="1" t="n">
        <v>38</v>
      </c>
      <c r="H32" s="1" t="n">
        <v>27</v>
      </c>
      <c r="P32" s="1" t="n">
        <v>95</v>
      </c>
      <c r="Q32" s="1" t="n">
        <f aca="false">ROUND(P32/P$2*100,0)</f>
        <v>86</v>
      </c>
      <c r="S32" s="1" t="n">
        <f aca="false">Q32+8</f>
        <v>94</v>
      </c>
      <c r="T32" s="1" t="n">
        <f aca="false">S32</f>
        <v>94</v>
      </c>
      <c r="V32" s="1" t="n">
        <f aca="false">ROUND(((B32/B$2*B$3)+(C32/C$2*C$3))/(B$3+C$3)*100,0)</f>
        <v>98</v>
      </c>
      <c r="W32" s="1" t="n">
        <f aca="false">ROUND(((F32/F$2*F$3)+(G32/G$2*G$3)+(H32/H$2*H$3))/(F$3+G$3+H$3)*100,0)</f>
        <v>93</v>
      </c>
      <c r="X32" s="1" t="n">
        <f aca="false">ROUND(((S32*S$3)+(T32*T$3)+(V32*V$3)+(W32*W$3))/(S$3+T$3+V$3+W$3),0)</f>
        <v>94</v>
      </c>
    </row>
    <row r="33" customFormat="false" ht="17" hidden="false" customHeight="false" outlineLevel="0" collapsed="false">
      <c r="A33" s="6" t="n">
        <v>37</v>
      </c>
      <c r="B33" s="1" t="n">
        <v>18</v>
      </c>
      <c r="C33" s="1" t="n">
        <v>20</v>
      </c>
      <c r="D33" s="0"/>
      <c r="E33" s="1" t="n">
        <f aca="false">21+8</f>
        <v>29</v>
      </c>
      <c r="F33" s="1" t="n">
        <v>1</v>
      </c>
      <c r="G33" s="1" t="n">
        <v>38</v>
      </c>
      <c r="H33" s="1" t="n">
        <v>25</v>
      </c>
      <c r="P33" s="1" t="n">
        <v>60</v>
      </c>
      <c r="Q33" s="1" t="n">
        <f aca="false">ROUND(P33/P$2*100,0)</f>
        <v>55</v>
      </c>
      <c r="S33" s="1" t="n">
        <f aca="false">Q33+8</f>
        <v>63</v>
      </c>
      <c r="T33" s="1" t="n">
        <f aca="false">S33</f>
        <v>63</v>
      </c>
      <c r="V33" s="1" t="n">
        <f aca="false">ROUND(((B33/B$2*B$3)+(C33/C$2*C$3))/(B$3+C$3)*100,0)</f>
        <v>95</v>
      </c>
      <c r="W33" s="1" t="n">
        <f aca="false">ROUND(((F33/F$2*F$3)+(G33/G$2*G$3)+(H33/H$2*H$3))/(F$3+G$3+H$3)*100,0)</f>
        <v>90</v>
      </c>
      <c r="X33" s="1" t="n">
        <f aca="false">ROUND(((S33*S$3)+(T33*T$3)+(V33*V$3)+(W33*W$3))/(S$3+T$3+V$3+W$3),0)</f>
        <v>76</v>
      </c>
    </row>
    <row r="34" customFormat="false" ht="17" hidden="false" customHeight="false" outlineLevel="0" collapsed="false">
      <c r="A34" s="6" t="n">
        <v>38</v>
      </c>
      <c r="B34" s="1" t="n">
        <v>17</v>
      </c>
      <c r="C34" s="1" t="n">
        <v>20</v>
      </c>
      <c r="D34" s="0"/>
      <c r="E34" s="1" t="n">
        <f aca="false">22+8</f>
        <v>30</v>
      </c>
      <c r="F34" s="1" t="n">
        <v>1</v>
      </c>
      <c r="G34" s="1" t="n">
        <v>37</v>
      </c>
      <c r="H34" s="1" t="n">
        <v>30</v>
      </c>
      <c r="P34" s="1" t="n">
        <v>76</v>
      </c>
      <c r="Q34" s="1" t="n">
        <f aca="false">ROUND(P34/P$2*100,0)</f>
        <v>69</v>
      </c>
      <c r="S34" s="1" t="n">
        <f aca="false">Q34+8</f>
        <v>77</v>
      </c>
      <c r="T34" s="1" t="n">
        <f aca="false">S34</f>
        <v>77</v>
      </c>
      <c r="V34" s="1" t="n">
        <f aca="false">ROUND(((B34/B$2*B$3)+(C34/C$2*C$3))/(B$3+C$3)*100,0)</f>
        <v>93</v>
      </c>
      <c r="W34" s="1" t="n">
        <f aca="false">ROUND(((F34/F$2*F$3)+(G34/G$2*G$3)+(H34/H$2*H$3))/(F$3+G$3+H$3)*100,0)</f>
        <v>97</v>
      </c>
      <c r="X34" s="1" t="n">
        <f aca="false">ROUND(((S34*S$3)+(T34*T$3)+(V34*V$3)+(W34*W$3))/(S$3+T$3+V$3+W$3),0)</f>
        <v>86</v>
      </c>
    </row>
    <row r="35" customFormat="false" ht="17" hidden="false" customHeight="false" outlineLevel="0" collapsed="false">
      <c r="A35" s="6" t="n">
        <v>39</v>
      </c>
      <c r="B35" s="1" t="n">
        <v>20</v>
      </c>
      <c r="C35" s="1" t="n">
        <v>20</v>
      </c>
      <c r="D35" s="0"/>
      <c r="E35" s="1" t="n">
        <f aca="false">20+5</f>
        <v>25</v>
      </c>
      <c r="F35" s="1" t="n">
        <v>1</v>
      </c>
      <c r="G35" s="1" t="n">
        <v>37</v>
      </c>
      <c r="H35" s="1" t="n">
        <v>29</v>
      </c>
      <c r="P35" s="1" t="n">
        <v>91</v>
      </c>
      <c r="Q35" s="1" t="n">
        <f aca="false">ROUND(P35/P$2*100,0)</f>
        <v>83</v>
      </c>
      <c r="S35" s="1" t="n">
        <f aca="false">Q35+8</f>
        <v>91</v>
      </c>
      <c r="T35" s="1" t="n">
        <f aca="false">S35</f>
        <v>91</v>
      </c>
      <c r="V35" s="1" t="n">
        <f aca="false">ROUND(((B35/B$2*B$3)+(C35/C$2*C$3))/(B$3+C$3)*100,0)</f>
        <v>100</v>
      </c>
      <c r="W35" s="1" t="n">
        <f aca="false">ROUND(((F35/F$2*F$3)+(G35/G$2*G$3)+(H35/H$2*H$3))/(F$3+G$3+H$3)*100,0)</f>
        <v>95</v>
      </c>
      <c r="X35" s="1" t="n">
        <f aca="false">ROUND(((S35*S$3)+(T35*T$3)+(V35*V$3)+(W35*W$3))/(S$3+T$3+V$3+W$3),0)</f>
        <v>93</v>
      </c>
    </row>
    <row r="36" customFormat="false" ht="17" hidden="false" customHeight="false" outlineLevel="0" collapsed="false">
      <c r="A36" s="6" t="n">
        <v>40</v>
      </c>
      <c r="B36" s="1" t="n">
        <v>20</v>
      </c>
      <c r="C36" s="1" t="n">
        <v>20</v>
      </c>
      <c r="D36" s="0"/>
      <c r="E36" s="1" t="n">
        <f aca="false">22+8</f>
        <v>30</v>
      </c>
      <c r="F36" s="1" t="n">
        <v>1</v>
      </c>
      <c r="G36" s="1" t="n">
        <v>40</v>
      </c>
      <c r="H36" s="1" t="n">
        <v>30</v>
      </c>
      <c r="P36" s="1" t="n">
        <v>94</v>
      </c>
      <c r="Q36" s="1" t="n">
        <f aca="false">ROUND(P36/P$2*100,0)</f>
        <v>85</v>
      </c>
      <c r="S36" s="1" t="n">
        <f aca="false">Q36+8</f>
        <v>93</v>
      </c>
      <c r="T36" s="1" t="n">
        <f aca="false">S36</f>
        <v>93</v>
      </c>
      <c r="V36" s="1" t="n">
        <f aca="false">ROUND(((B36/B$2*B$3)+(C36/C$2*C$3))/(B$3+C$3)*100,0)</f>
        <v>100</v>
      </c>
      <c r="W36" s="1" t="n">
        <f aca="false">ROUND(((F36/F$2*F$3)+(G36/G$2*G$3)+(H36/H$2*H$3))/(F$3+G$3+H$3)*100,0)</f>
        <v>100</v>
      </c>
      <c r="X36" s="1" t="n">
        <f aca="false">ROUND(((S36*S$3)+(T36*T$3)+(V36*V$3)+(W36*W$3))/(S$3+T$3+V$3+W$3),0)</f>
        <v>96</v>
      </c>
    </row>
    <row r="37" customFormat="false" ht="17" hidden="false" customHeight="false" outlineLevel="0" collapsed="false">
      <c r="A37" s="6" t="n">
        <v>42</v>
      </c>
      <c r="B37" s="1" t="n">
        <v>15</v>
      </c>
      <c r="C37" s="1" t="n">
        <v>20</v>
      </c>
      <c r="D37" s="0"/>
      <c r="E37" s="1" t="n">
        <f aca="false">22+8</f>
        <v>30</v>
      </c>
      <c r="F37" s="1" t="n">
        <v>1</v>
      </c>
      <c r="G37" s="1" t="n">
        <v>40</v>
      </c>
      <c r="H37" s="1" t="n">
        <v>24</v>
      </c>
      <c r="P37" s="1" t="n">
        <v>88</v>
      </c>
      <c r="Q37" s="1" t="n">
        <f aca="false">ROUND(P37/P$2*100,0)</f>
        <v>80</v>
      </c>
      <c r="S37" s="1" t="n">
        <f aca="false">Q37+8</f>
        <v>88</v>
      </c>
      <c r="T37" s="1" t="n">
        <f aca="false">S37</f>
        <v>88</v>
      </c>
      <c r="V37" s="1" t="n">
        <f aca="false">ROUND(((B37/B$2*B$3)+(C37/C$2*C$3))/(B$3+C$3)*100,0)</f>
        <v>88</v>
      </c>
      <c r="W37" s="1" t="n">
        <f aca="false">ROUND(((F37/F$2*F$3)+(G37/G$2*G$3)+(H37/H$2*H$3))/(F$3+G$3+H$3)*100,0)</f>
        <v>91</v>
      </c>
      <c r="X37" s="1" t="n">
        <f aca="false">ROUND(((S37*S$3)+(T37*T$3)+(V37*V$3)+(W37*W$3))/(S$3+T$3+V$3+W$3),0)</f>
        <v>89</v>
      </c>
    </row>
    <row r="38" customFormat="false" ht="17" hidden="false" customHeight="false" outlineLevel="0" collapsed="false">
      <c r="A38" s="6" t="n">
        <v>43</v>
      </c>
      <c r="B38" s="1" t="n">
        <v>20</v>
      </c>
      <c r="C38" s="1" t="n">
        <v>20</v>
      </c>
      <c r="D38" s="0"/>
      <c r="E38" s="1" t="n">
        <f aca="false">20+8</f>
        <v>28</v>
      </c>
      <c r="F38" s="1" t="n">
        <v>1</v>
      </c>
      <c r="G38" s="1" t="n">
        <v>38</v>
      </c>
      <c r="H38" s="1" t="n">
        <v>29</v>
      </c>
      <c r="P38" s="1" t="n">
        <v>78</v>
      </c>
      <c r="Q38" s="1" t="n">
        <f aca="false">ROUND(P38/P$2*100,0)</f>
        <v>71</v>
      </c>
      <c r="S38" s="1" t="n">
        <f aca="false">Q38+8</f>
        <v>79</v>
      </c>
      <c r="T38" s="1" t="n">
        <f aca="false">S38</f>
        <v>79</v>
      </c>
      <c r="V38" s="1" t="n">
        <f aca="false">ROUND(((B38/B$2*B$3)+(C38/C$2*C$3))/(B$3+C$3)*100,0)</f>
        <v>100</v>
      </c>
      <c r="W38" s="1" t="n">
        <f aca="false">ROUND(((F38/F$2*F$3)+(G38/G$2*G$3)+(H38/H$2*H$3))/(F$3+G$3+H$3)*100,0)</f>
        <v>96</v>
      </c>
      <c r="X38" s="1" t="n">
        <f aca="false">ROUND(((S38*S$3)+(T38*T$3)+(V38*V$3)+(W38*W$3))/(S$3+T$3+V$3+W$3),0)</f>
        <v>87</v>
      </c>
    </row>
    <row r="39" customFormat="false" ht="17" hidden="false" customHeight="false" outlineLevel="0" collapsed="false">
      <c r="A39" s="6" t="n">
        <v>44</v>
      </c>
      <c r="B39" s="1" t="n">
        <v>20</v>
      </c>
      <c r="C39" s="1" t="n">
        <v>20</v>
      </c>
      <c r="D39" s="0"/>
      <c r="E39" s="1" t="n">
        <f aca="false">22+8</f>
        <v>30</v>
      </c>
      <c r="F39" s="1" t="n">
        <v>1</v>
      </c>
      <c r="G39" s="1" t="n">
        <v>37</v>
      </c>
      <c r="H39" s="1" t="n">
        <v>30</v>
      </c>
      <c r="P39" s="1" t="n">
        <v>85</v>
      </c>
      <c r="Q39" s="1" t="n">
        <f aca="false">ROUND(P39/P$2*100,0)</f>
        <v>77</v>
      </c>
      <c r="S39" s="1" t="n">
        <f aca="false">Q39+8</f>
        <v>85</v>
      </c>
      <c r="T39" s="1" t="n">
        <f aca="false">S39</f>
        <v>85</v>
      </c>
      <c r="V39" s="1" t="n">
        <f aca="false">ROUND(((B39/B$2*B$3)+(C39/C$2*C$3))/(B$3+C$3)*100,0)</f>
        <v>100</v>
      </c>
      <c r="W39" s="1" t="n">
        <f aca="false">ROUND(((F39/F$2*F$3)+(G39/G$2*G$3)+(H39/H$2*H$3))/(F$3+G$3+H$3)*100,0)</f>
        <v>97</v>
      </c>
      <c r="X39" s="1" t="n">
        <f aca="false">ROUND(((S39*S$3)+(T39*T$3)+(V39*V$3)+(W39*W$3))/(S$3+T$3+V$3+W$3),0)</f>
        <v>91</v>
      </c>
    </row>
    <row r="40" customFormat="false" ht="17" hidden="false" customHeight="false" outlineLevel="0" collapsed="false">
      <c r="A40" s="6" t="n">
        <v>51</v>
      </c>
      <c r="B40" s="1" t="n">
        <v>16</v>
      </c>
      <c r="C40" s="1" t="n">
        <v>20</v>
      </c>
      <c r="D40" s="0"/>
      <c r="E40" s="1" t="n">
        <f aca="false">19+8</f>
        <v>27</v>
      </c>
      <c r="F40" s="1" t="n">
        <v>1</v>
      </c>
      <c r="G40" s="1" t="n">
        <v>38</v>
      </c>
      <c r="H40" s="1" t="n">
        <v>27</v>
      </c>
      <c r="P40" s="1" t="n">
        <v>92</v>
      </c>
      <c r="Q40" s="1" t="n">
        <f aca="false">ROUND(P40/P$2*100,0)</f>
        <v>84</v>
      </c>
      <c r="S40" s="1" t="n">
        <f aca="false">Q40+8</f>
        <v>92</v>
      </c>
      <c r="T40" s="1" t="n">
        <f aca="false">S40</f>
        <v>92</v>
      </c>
      <c r="V40" s="1" t="n">
        <f aca="false">ROUND(((B40/B$2*B$3)+(C40/C$2*C$3))/(B$3+C$3)*100,0)</f>
        <v>90</v>
      </c>
      <c r="W40" s="1" t="n">
        <f aca="false">ROUND(((F40/F$2*F$3)+(G40/G$2*G$3)+(H40/H$2*H$3))/(F$3+G$3+H$3)*100,0)</f>
        <v>93</v>
      </c>
      <c r="X40" s="1" t="n">
        <f aca="false">ROUND(((S40*S$3)+(T40*T$3)+(V40*V$3)+(W40*W$3))/(S$3+T$3+V$3+W$3),0)</f>
        <v>92</v>
      </c>
    </row>
    <row r="41" customFormat="false" ht="17" hidden="false" customHeight="false" outlineLevel="0" collapsed="false">
      <c r="A41" s="6" t="n">
        <v>52</v>
      </c>
      <c r="B41" s="1" t="n">
        <v>20</v>
      </c>
      <c r="C41" s="1" t="n">
        <v>0</v>
      </c>
      <c r="D41" s="0"/>
      <c r="E41" s="1" t="n">
        <f aca="false">22+8</f>
        <v>30</v>
      </c>
      <c r="F41" s="1" t="n">
        <v>1</v>
      </c>
      <c r="G41" s="1" t="n">
        <v>39</v>
      </c>
      <c r="H41" s="1" t="n">
        <v>30</v>
      </c>
      <c r="P41" s="1" t="n">
        <v>100</v>
      </c>
      <c r="Q41" s="1" t="n">
        <f aca="false">ROUND(P41/P$2*100,0)</f>
        <v>91</v>
      </c>
      <c r="S41" s="1" t="n">
        <f aca="false">Q41+8</f>
        <v>99</v>
      </c>
      <c r="T41" s="1" t="n">
        <f aca="false">S41</f>
        <v>99</v>
      </c>
      <c r="V41" s="1" t="n">
        <f aca="false">ROUND(((B41/B$2*B$3)+(C41/C$2*C$3))/(B$3+C$3)*100,0)</f>
        <v>50</v>
      </c>
      <c r="W41" s="1" t="n">
        <f aca="false">ROUND(((F41/F$2*F$3)+(G41/G$2*G$3)+(H41/H$2*H$3))/(F$3+G$3+H$3)*100,0)</f>
        <v>99</v>
      </c>
      <c r="X41" s="1" t="n">
        <f aca="false">ROUND(((S41*S$3)+(T41*T$3)+(V41*V$3)+(W41*W$3))/(S$3+T$3+V$3+W$3),0)</f>
        <v>94</v>
      </c>
    </row>
    <row r="42" customFormat="false" ht="17" hidden="false" customHeight="false" outlineLevel="0" collapsed="false">
      <c r="A42" s="6" t="n">
        <v>53</v>
      </c>
      <c r="B42" s="1" t="n">
        <v>20</v>
      </c>
      <c r="C42" s="1" t="n">
        <v>20</v>
      </c>
      <c r="D42" s="0"/>
      <c r="E42" s="1" t="n">
        <f aca="false">22+8</f>
        <v>30</v>
      </c>
      <c r="F42" s="1" t="n">
        <v>1</v>
      </c>
      <c r="G42" s="1" t="n">
        <v>40</v>
      </c>
      <c r="H42" s="1" t="n">
        <v>24</v>
      </c>
      <c r="P42" s="1" t="n">
        <v>89</v>
      </c>
      <c r="Q42" s="1" t="n">
        <f aca="false">ROUND(P42/P$2*100,0)</f>
        <v>81</v>
      </c>
      <c r="S42" s="1" t="n">
        <f aca="false">Q42+8</f>
        <v>89</v>
      </c>
      <c r="T42" s="1" t="n">
        <f aca="false">S42</f>
        <v>89</v>
      </c>
      <c r="V42" s="1" t="n">
        <f aca="false">ROUND(((B42/B$2*B$3)+(C42/C$2*C$3))/(B$3+C$3)*100,0)</f>
        <v>100</v>
      </c>
      <c r="W42" s="1" t="n">
        <f aca="false">ROUND(((F42/F$2*F$3)+(G42/G$2*G$3)+(H42/H$2*H$3))/(F$3+G$3+H$3)*100,0)</f>
        <v>91</v>
      </c>
      <c r="X42" s="1" t="n">
        <f aca="false">ROUND(((S42*S$3)+(T42*T$3)+(V42*V$3)+(W42*W$3))/(S$3+T$3+V$3+W$3),0)</f>
        <v>91</v>
      </c>
    </row>
    <row r="43" customFormat="false" ht="17" hidden="false" customHeight="false" outlineLevel="0" collapsed="false">
      <c r="A43" s="6" t="n">
        <v>54</v>
      </c>
      <c r="B43" s="1" t="n">
        <v>12</v>
      </c>
      <c r="C43" s="1" t="n">
        <v>0</v>
      </c>
      <c r="D43" s="0"/>
      <c r="E43" s="1" t="n">
        <f aca="false">19+8</f>
        <v>27</v>
      </c>
      <c r="F43" s="1" t="n">
        <v>1</v>
      </c>
      <c r="G43" s="1" t="n">
        <v>38</v>
      </c>
      <c r="H43" s="1" t="n">
        <v>27</v>
      </c>
      <c r="P43" s="1" t="n">
        <v>95</v>
      </c>
      <c r="Q43" s="1" t="n">
        <f aca="false">ROUND(P43/P$2*100,0)</f>
        <v>86</v>
      </c>
      <c r="S43" s="1" t="n">
        <f aca="false">Q43+8</f>
        <v>94</v>
      </c>
      <c r="T43" s="1" t="n">
        <f aca="false">S43</f>
        <v>94</v>
      </c>
      <c r="V43" s="1" t="n">
        <f aca="false">ROUND(((B43/B$2*B$3)+(C43/C$2*C$3))/(B$3+C$3)*100,0)</f>
        <v>30</v>
      </c>
      <c r="W43" s="1" t="n">
        <f aca="false">ROUND(((F43/F$2*F$3)+(G43/G$2*G$3)+(H43/H$2*H$3))/(F$3+G$3+H$3)*100,0)</f>
        <v>93</v>
      </c>
      <c r="X43" s="1" t="n">
        <f aca="false">ROUND(((S43*S$3)+(T43*T$3)+(V43*V$3)+(W43*W$3))/(S$3+T$3+V$3+W$3),0)</f>
        <v>87</v>
      </c>
    </row>
    <row r="44" customFormat="false" ht="17" hidden="false" customHeight="false" outlineLevel="0" collapsed="false">
      <c r="A44" s="6" t="n">
        <v>55</v>
      </c>
      <c r="B44" s="1" t="n">
        <v>18</v>
      </c>
      <c r="C44" s="1" t="n">
        <v>20</v>
      </c>
      <c r="D44" s="0"/>
      <c r="E44" s="1" t="n">
        <f aca="false">15+8</f>
        <v>23</v>
      </c>
      <c r="F44" s="1" t="n">
        <v>1</v>
      </c>
      <c r="G44" s="1" t="n">
        <v>39</v>
      </c>
      <c r="H44" s="1" t="n">
        <v>28</v>
      </c>
      <c r="P44" s="1" t="n">
        <v>66</v>
      </c>
      <c r="Q44" s="1" t="n">
        <f aca="false">ROUND(P44/P$2*100,0)</f>
        <v>60</v>
      </c>
      <c r="S44" s="1" t="n">
        <f aca="false">Q44+8</f>
        <v>68</v>
      </c>
      <c r="T44" s="1" t="n">
        <f aca="false">S44</f>
        <v>68</v>
      </c>
      <c r="V44" s="1" t="n">
        <f aca="false">ROUND(((B44/B$2*B$3)+(C44/C$2*C$3))/(B$3+C$3)*100,0)</f>
        <v>95</v>
      </c>
      <c r="W44" s="1" t="n">
        <f aca="false">ROUND(((F44/F$2*F$3)+(G44/G$2*G$3)+(H44/H$2*H$3))/(F$3+G$3+H$3)*100,0)</f>
        <v>96</v>
      </c>
      <c r="X44" s="1" t="n">
        <f aca="false">ROUND(((S44*S$3)+(T44*T$3)+(V44*V$3)+(W44*W$3))/(S$3+T$3+V$3+W$3),0)</f>
        <v>81</v>
      </c>
    </row>
    <row r="45" customFormat="false" ht="17" hidden="false" customHeight="false" outlineLevel="0" collapsed="false">
      <c r="A45" s="6" t="n">
        <v>60</v>
      </c>
      <c r="B45" s="1" t="n">
        <v>20</v>
      </c>
      <c r="C45" s="1" t="n">
        <v>20</v>
      </c>
      <c r="D45" s="0"/>
      <c r="E45" s="1" t="n">
        <f aca="false">20+5</f>
        <v>25</v>
      </c>
      <c r="F45" s="1" t="n">
        <v>1</v>
      </c>
      <c r="G45" s="1" t="n">
        <v>37</v>
      </c>
      <c r="H45" s="1" t="n">
        <v>29</v>
      </c>
    </row>
    <row r="47" customFormat="false" ht="17" hidden="false" customHeight="false" outlineLevel="0" collapsed="false">
      <c r="B47" s="1" t="n">
        <f aca="false">ROUND(AVERAGEIF(B$4:B$45,"&gt;0"),2)</f>
        <v>17.86</v>
      </c>
      <c r="C47" s="1" t="n">
        <f aca="false">ROUND(AVERAGEIF(C$4:C$45,"&gt;0"),2)</f>
        <v>20</v>
      </c>
      <c r="E47" s="1" t="n">
        <f aca="false">ROUND(AVERAGEIF(E$4:E$45,"&gt;0"),2)</f>
        <v>28.31</v>
      </c>
      <c r="F47" s="1" t="n">
        <f aca="false">ROUND(AVERAGEIF(F$4:F$45,"&gt;0"),2)</f>
        <v>1</v>
      </c>
      <c r="G47" s="1" t="n">
        <f aca="false">ROUND(AVERAGEIF(G$4:G$45,"&gt;0"),2)</f>
        <v>38.74</v>
      </c>
      <c r="H47" s="1" t="n">
        <f aca="false">ROUND(AVERAGEIF(H$4:H$45,"&gt;0"),2)</f>
        <v>27.83</v>
      </c>
      <c r="P47" s="1" t="n">
        <f aca="false">ROUND(AVERAGEIF(P$4:P$45,"&gt;0"),2)</f>
        <v>86.05</v>
      </c>
      <c r="Q47" s="1" t="n">
        <f aca="false">ROUND(AVERAGEIF(Q$4:Q$45,"&gt;0"),2)</f>
        <v>78.27</v>
      </c>
      <c r="S47" s="1" t="n">
        <f aca="false">ROUND(AVERAGEIF(S$4:S$45,"&gt;0"),2)</f>
        <v>86.27</v>
      </c>
      <c r="V47" s="1" t="n">
        <f aca="false">ROUND(AVERAGEIF(V$4:V$45,"&gt;0"),2)</f>
        <v>92.2</v>
      </c>
      <c r="W47" s="1" t="n">
        <f aca="false">ROUND(AVERAGEIF(W$4:W$45,"&gt;0"),2)</f>
        <v>95.27</v>
      </c>
      <c r="X47" s="1" t="n">
        <f aca="false">ROUND(AVERAGEIF(X$4:X$45,"&gt;0"),2)</f>
        <v>90.24</v>
      </c>
    </row>
    <row r="48" customFormat="false" ht="17" hidden="false" customHeight="false" outlineLevel="0" collapsed="false">
      <c r="B48" s="1" t="n">
        <f aca="false">MEDIAN(B$4:B$45)</f>
        <v>18</v>
      </c>
      <c r="C48" s="1" t="n">
        <f aca="false">MEDIAN(C$4:C$45)</f>
        <v>20</v>
      </c>
      <c r="E48" s="1" t="n">
        <f aca="false">MEDIAN(E$4:E$45)</f>
        <v>29</v>
      </c>
      <c r="F48" s="1" t="n">
        <f aca="false">MEDIAN(F$4:F$45)</f>
        <v>1</v>
      </c>
      <c r="G48" s="1" t="n">
        <f aca="false">MEDIAN(G$4:G$45)</f>
        <v>39</v>
      </c>
      <c r="H48" s="1" t="n">
        <f aca="false">MEDIAN(H$4:H$45)</f>
        <v>29</v>
      </c>
      <c r="P48" s="1" t="n">
        <f aca="false">MEDIAN(P$4:P$45)</f>
        <v>89</v>
      </c>
      <c r="Q48" s="1" t="n">
        <f aca="false">MEDIAN(Q$4:Q$45)</f>
        <v>81</v>
      </c>
      <c r="S48" s="1" t="n">
        <f aca="false">MEDIAN(S$4:S$45)</f>
        <v>89</v>
      </c>
      <c r="V48" s="1" t="n">
        <f aca="false">MEDIAN(V$4:V$45)</f>
        <v>95</v>
      </c>
      <c r="W48" s="1" t="n">
        <f aca="false">MEDIAN(W$4:W$45)</f>
        <v>96</v>
      </c>
      <c r="X48" s="1" t="n">
        <f aca="false">MEDIAN(X$4:X$45)</f>
        <v>91</v>
      </c>
    </row>
    <row r="51" customFormat="false" ht="17" hidden="false" customHeight="false" outlineLevel="0" collapsed="false">
      <c r="R51" s="1" t="s">
        <v>27</v>
      </c>
      <c r="S51" s="1" t="n">
        <f aca="false">COUNTIF(S$4:S$45,"&gt;=90")</f>
        <v>20</v>
      </c>
    </row>
    <row r="52" customFormat="false" ht="17" hidden="false" customHeight="false" outlineLevel="0" collapsed="false">
      <c r="R52" s="1" t="s">
        <v>28</v>
      </c>
      <c r="S52" s="1" t="n">
        <f aca="false">COUNTIF(S$4:S$45,"&gt;=80")-S51</f>
        <v>9</v>
      </c>
    </row>
    <row r="53" customFormat="false" ht="17" hidden="false" customHeight="false" outlineLevel="0" collapsed="false">
      <c r="R53" s="1" t="s">
        <v>29</v>
      </c>
      <c r="S53" s="1" t="n">
        <f aca="false">COUNTIF(S$4:S$45,"&gt;=70")-S52-S51</f>
        <v>7</v>
      </c>
    </row>
    <row r="54" customFormat="false" ht="17" hidden="false" customHeight="false" outlineLevel="0" collapsed="false">
      <c r="R54" s="1" t="s">
        <v>30</v>
      </c>
      <c r="S54" s="1" t="n">
        <f aca="false">COUNTIF(S$4:S$45,"&gt;=60")-S53-S52-S51</f>
        <v>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2018-05-17T11:37:26Z</dcterms:modified>
  <cp:revision>10</cp:revision>
  <dc:subject/>
  <dc:title/>
</cp:coreProperties>
</file>