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fn_AVERAGEIF">NA()</definedName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<sst xmlns="http://schemas.openxmlformats.org/spreadsheetml/2006/main" count="33" uniqueCount="33">
  <si>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Secret #</t>
  </si>
  <si>
    <t>HW 1</t>
  </si>
  <si>
    <t>HW 2</t>
  </si>
  <si>
    <t>HW3</t>
  </si>
  <si>
    <t>Proj1</t>
  </si>
  <si>
    <t>Proj2HE-Part1</t>
  </si>
  <si>
    <t>Proj2HE-Part2</t>
  </si>
  <si>
    <t>Proj3-User</t>
  </si>
  <si>
    <t xml:space="preserve">Proj4 (DG 1) </t>
  </si>
  <si>
    <t>Proj5 (DG 2)</t>
  </si>
  <si>
    <t>ProjFinalReport+Prototype</t>
  </si>
  <si>
    <t>Partic-DG1</t>
  </si>
  <si>
    <t>Partic-DG2</t>
  </si>
  <si>
    <t>Partic-FinalPres</t>
  </si>
  <si>
    <t>Partic-verbal</t>
  </si>
  <si>
    <t>Midterm</t>
  </si>
  <si>
    <t>Midterm%</t>
  </si>
  <si>
    <t>Final Exam</t>
  </si>
  <si>
    <t>Midterm%-curved</t>
  </si>
  <si>
    <t>Final Exam (guess)</t>
  </si>
  <si>
    <t>Participation</t>
  </si>
  <si>
    <t>TotHW</t>
  </si>
  <si>
    <t>ProjTotal</t>
  </si>
  <si>
    <t>CourseSoFar</t>
  </si>
  <si>
    <t>letter so far</t>
  </si>
  <si>
    <t>team up/down</t>
  </si>
  <si>
    <t>final grade</t>
  </si>
  <si>
    <t>Mean&gt;0</t>
  </si>
  <si>
    <t>Median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</si>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</sst>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sz val="12"/>
      <color indexed="63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 applyAlignment="1" applyProtection="1">
      <alignment horizontal="center"/>
      <protection locked="0"/>
    </xf>
    <xf numFmtId="164" fontId="1" fillId="0" borderId="0" xfId="20" applyFont="1">
      <alignment/>
      <protection/>
    </xf>
    <xf numFmtId="164" fontId="1" fillId="2" borderId="0" xfId="20" applyFont="1" applyFill="1">
      <alignment/>
      <protection/>
    </xf>
    <xf numFmtId="164" fontId="1" fillId="2" borderId="0" xfId="20" applyFont="1" applyFill="1" applyProtection="1">
      <alignment/>
      <protection locked="0"/>
    </xf>
    <xf numFmtId="164" fontId="1" fillId="0" borderId="0" xfId="20" applyFont="1" applyProtection="1">
      <alignment/>
      <protection locked="0"/>
    </xf>
    <xf numFmtId="164" fontId="1" fillId="0" borderId="0" xfId="20" applyAlignment="1">
      <alignment horizontal="center"/>
      <protection/>
    </xf>
    <xf numFmtId="164" fontId="1" fillId="3" borderId="0" xfId="20" applyFont="1" applyFill="1">
      <alignment/>
      <protection/>
    </xf>
    <xf numFmtId="165" fontId="1" fillId="3" borderId="0" xfId="20" applyNumberFormat="1" applyFill="1">
      <alignment/>
      <protection/>
    </xf>
    <xf numFmtId="164" fontId="1" fillId="3" borderId="0" xfId="20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workbookViewId="0" topLeftCell="A1">
      <pane xSplit="16109" ySplit="1755" topLeftCell="S1" activePane="bottomLeft" state="split"/>
      <selection pane="topLeft" activeCell="A1" sqref="A1"/>
      <selection pane="topRight" activeCell="S1" sqref="S1"/>
      <selection pane="bottomLeft" activeCell="A4" sqref="A4"/>
      <selection pane="bottomRight" activeCell="S1" sqref="S1"/>
    </sheetView>
  </sheetViews>
  <sheetFormatPr defaultColWidth="12.57421875" defaultRowHeight="12.75"/>
  <cols>
    <col min="1" max="1" width="9.57421875" style="1" customWidth="1"/>
    <col min="2" max="2" width="7.28125" style="1" customWidth="1"/>
    <col min="3" max="3" width="7.57421875" style="1" customWidth="1"/>
    <col min="4" max="5" width="6.28125" style="1" customWidth="1"/>
    <col min="6" max="6" width="12.57421875" style="1" customWidth="1"/>
    <col min="7" max="7" width="12.7109375" style="1" customWidth="1"/>
    <col min="8" max="8" width="10.57421875" style="1" customWidth="1"/>
    <col min="9" max="9" width="13.00390625" style="1" customWidth="1"/>
    <col min="10" max="10" width="11.7109375" style="1" customWidth="1"/>
    <col min="11" max="18" width="11.57421875" style="1" customWidth="1"/>
    <col min="19" max="19" width="15.57421875" style="1" customWidth="1"/>
    <col min="20" max="20" width="16.7109375" style="1" customWidth="1"/>
    <col min="21" max="27" width="11.57421875" style="1" customWidth="1"/>
    <col min="28" max="16384" width="11.57421875" style="0" customWidth="1"/>
  </cols>
  <sheetData>
    <row r="1" spans="1:27" ht="12.7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1" t="s">
        <v>15</v>
      </c>
      <c r="Q1" s="1" t="s">
        <v>16</v>
      </c>
      <c r="R1" s="3" t="s">
        <v>17</v>
      </c>
      <c r="S1" s="4" t="s">
        <v>18</v>
      </c>
      <c r="T1" s="4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2" t="s">
        <v>24</v>
      </c>
      <c r="Z1" s="2" t="s">
        <v>25</v>
      </c>
      <c r="AA1" s="6" t="s">
        <v>26</v>
      </c>
    </row>
    <row r="2" spans="2:27" ht="12.75">
      <c r="B2" s="1">
        <v>20</v>
      </c>
      <c r="C2" s="1">
        <v>20</v>
      </c>
      <c r="D2" s="1">
        <v>1</v>
      </c>
      <c r="E2" s="1">
        <v>30</v>
      </c>
      <c r="F2" s="1">
        <v>1</v>
      </c>
      <c r="G2" s="1">
        <v>40</v>
      </c>
      <c r="H2" s="1">
        <v>30</v>
      </c>
      <c r="I2" s="1">
        <v>30</v>
      </c>
      <c r="J2" s="1">
        <v>10</v>
      </c>
      <c r="K2" s="1">
        <v>30</v>
      </c>
      <c r="L2" s="6">
        <v>5</v>
      </c>
      <c r="M2" s="6">
        <v>5</v>
      </c>
      <c r="N2" s="6">
        <v>5</v>
      </c>
      <c r="O2" s="6">
        <v>5</v>
      </c>
      <c r="P2" s="6">
        <v>110</v>
      </c>
      <c r="Q2" s="6">
        <v>100</v>
      </c>
      <c r="R2" s="1">
        <v>100</v>
      </c>
      <c r="S2" s="1">
        <v>100</v>
      </c>
      <c r="T2" s="1">
        <v>100</v>
      </c>
      <c r="U2" s="1">
        <v>100</v>
      </c>
      <c r="V2" s="1">
        <v>100</v>
      </c>
      <c r="W2" s="6">
        <v>100</v>
      </c>
      <c r="X2" s="6">
        <v>100</v>
      </c>
      <c r="Y2" s="6"/>
      <c r="Z2" s="7"/>
      <c r="AA2" s="7"/>
    </row>
    <row r="3" spans="2:27" s="8" customFormat="1" ht="12.75">
      <c r="B3" s="8">
        <v>0.5</v>
      </c>
      <c r="C3" s="8">
        <v>0.5</v>
      </c>
      <c r="E3" s="8">
        <v>0.025</v>
      </c>
      <c r="F3" s="8">
        <v>0.025</v>
      </c>
      <c r="G3" s="8">
        <v>0.15</v>
      </c>
      <c r="H3" s="8">
        <v>0.15</v>
      </c>
      <c r="I3" s="8">
        <v>0.15</v>
      </c>
      <c r="J3" s="8">
        <v>0.2</v>
      </c>
      <c r="K3" s="8">
        <v>0.3</v>
      </c>
      <c r="P3" s="8">
        <v>0.25</v>
      </c>
      <c r="R3" s="8">
        <v>0.25</v>
      </c>
      <c r="S3" s="8">
        <v>0.25</v>
      </c>
      <c r="T3" s="8">
        <v>0.25</v>
      </c>
      <c r="U3" s="8">
        <v>0.05</v>
      </c>
      <c r="V3" s="8">
        <v>0.1</v>
      </c>
      <c r="W3" s="8">
        <v>0.35</v>
      </c>
      <c r="Y3" s="9"/>
      <c r="Z3" s="10"/>
      <c r="AA3" s="10"/>
    </row>
    <row r="4" spans="1:24" ht="12.75">
      <c r="A4" s="6">
        <v>1</v>
      </c>
      <c r="B4" s="1">
        <v>12</v>
      </c>
      <c r="C4" s="1">
        <v>20</v>
      </c>
      <c r="D4"/>
      <c r="E4" s="1">
        <f aca="true" t="shared" si="0" ref="E4:E7">22+8</f>
        <v>30</v>
      </c>
      <c r="F4" s="1">
        <v>1</v>
      </c>
      <c r="G4" s="1">
        <v>40</v>
      </c>
      <c r="H4" s="1">
        <v>24</v>
      </c>
      <c r="I4" s="1">
        <v>26</v>
      </c>
      <c r="J4" s="1">
        <v>10</v>
      </c>
      <c r="K4" s="1">
        <v>27</v>
      </c>
      <c r="P4" s="1">
        <v>87</v>
      </c>
      <c r="Q4" s="1">
        <f aca="true" t="shared" si="1" ref="Q4:Q45">ROUND(P4/P$2*100,0)</f>
        <v>79</v>
      </c>
      <c r="S4" s="1">
        <f aca="true" t="shared" si="2" ref="S4:S45">Q4+8</f>
        <v>87</v>
      </c>
      <c r="T4" s="1">
        <f aca="true" t="shared" si="3" ref="T4:T45">S4</f>
        <v>87</v>
      </c>
      <c r="V4" s="1">
        <f aca="true" t="shared" si="4" ref="V4:V45">ROUND(((B4/B$2*B$3)+(C4/C$2*C$3))/(B$3+C$3)*100,0)</f>
        <v>80</v>
      </c>
      <c r="W4" s="1">
        <f>ROUND(((F4/F$2*F$3)+(G4/G$2*G$3)+(H4/H$2*H$3)+(I4/I$2*I$3)+(J4/J$2*J$3)+(K4/K$2*K$3))/(F$3+G$3+H$3+I$3+J$3+K$3)*100,0)</f>
        <v>92</v>
      </c>
      <c r="X4" s="1">
        <f aca="true" t="shared" si="5" ref="X4:X45">ROUND(((S4*S$3)+(T4*T$3)+(V4*V$3)+(W4*W$3))/(S$3+T$3+V$3+W$3),0)</f>
        <v>88</v>
      </c>
    </row>
    <row r="5" spans="1:24" ht="12.75">
      <c r="A5" s="6">
        <v>2</v>
      </c>
      <c r="B5" s="1">
        <v>20</v>
      </c>
      <c r="C5" s="1">
        <v>20</v>
      </c>
      <c r="D5"/>
      <c r="E5" s="1">
        <f t="shared" si="0"/>
        <v>30</v>
      </c>
      <c r="F5" s="1">
        <v>1</v>
      </c>
      <c r="G5" s="1">
        <v>39</v>
      </c>
      <c r="H5" s="1">
        <v>30</v>
      </c>
      <c r="I5" s="1">
        <v>29</v>
      </c>
      <c r="J5" s="1">
        <v>10</v>
      </c>
      <c r="K5" s="1">
        <v>30</v>
      </c>
      <c r="P5" s="1">
        <v>94</v>
      </c>
      <c r="Q5" s="1">
        <f t="shared" si="1"/>
        <v>85</v>
      </c>
      <c r="S5" s="1">
        <f t="shared" si="2"/>
        <v>93</v>
      </c>
      <c r="T5" s="1">
        <f t="shared" si="3"/>
        <v>93</v>
      </c>
      <c r="V5" s="1">
        <f t="shared" si="4"/>
        <v>100</v>
      </c>
      <c r="W5" s="1">
        <f>ROUND(((F5/F$2*F$3)+(G5/G$2*G$3)+(H5/H$2*H$3)+(I5/I$2*I$3)+(J5/J$2*J$3)+(K5/K$2*K$3))/(F$3+G$3+H$3+I$3+J$3+K$3)*100,0)</f>
        <v>99</v>
      </c>
      <c r="X5" s="1">
        <f t="shared" si="5"/>
        <v>96</v>
      </c>
    </row>
    <row r="6" spans="1:24" ht="12.75">
      <c r="A6" s="6">
        <v>3</v>
      </c>
      <c r="B6" s="1">
        <v>17</v>
      </c>
      <c r="C6" s="1">
        <v>20</v>
      </c>
      <c r="D6"/>
      <c r="E6" s="1">
        <f t="shared" si="0"/>
        <v>30</v>
      </c>
      <c r="F6" s="1">
        <v>1</v>
      </c>
      <c r="G6" s="1">
        <v>37</v>
      </c>
      <c r="H6" s="1">
        <v>30</v>
      </c>
      <c r="I6" s="1">
        <v>30</v>
      </c>
      <c r="J6" s="1">
        <v>10</v>
      </c>
      <c r="K6" s="1">
        <v>30</v>
      </c>
      <c r="P6" s="1">
        <v>96</v>
      </c>
      <c r="Q6" s="1">
        <f t="shared" si="1"/>
        <v>87</v>
      </c>
      <c r="S6" s="1">
        <f t="shared" si="2"/>
        <v>95</v>
      </c>
      <c r="T6" s="1">
        <f t="shared" si="3"/>
        <v>95</v>
      </c>
      <c r="V6" s="1">
        <f t="shared" si="4"/>
        <v>93</v>
      </c>
      <c r="W6" s="1">
        <f>ROUND(((F6/F$2*F$3)+(G6/G$2*G$3)+(H6/H$2*H$3)+(I6/I$2*I$3)+(J6/J$2*J$3)+(K6/K$2*K$3))/(F$3+G$3+H$3+I$3+J$3+K$3)*100,0)</f>
        <v>99</v>
      </c>
      <c r="X6" s="1">
        <f t="shared" si="5"/>
        <v>96</v>
      </c>
    </row>
    <row r="7" spans="1:24" ht="12.75">
      <c r="A7" s="6">
        <v>5</v>
      </c>
      <c r="B7" s="1">
        <v>20</v>
      </c>
      <c r="C7" s="1">
        <v>20</v>
      </c>
      <c r="D7"/>
      <c r="E7" s="1">
        <f t="shared" si="0"/>
        <v>30</v>
      </c>
      <c r="F7" s="1">
        <v>1</v>
      </c>
      <c r="G7" s="1">
        <v>40</v>
      </c>
      <c r="H7" s="1">
        <v>30</v>
      </c>
      <c r="I7" s="1">
        <v>30</v>
      </c>
      <c r="J7" s="1">
        <v>10</v>
      </c>
      <c r="K7" s="1">
        <v>28</v>
      </c>
      <c r="P7" s="1">
        <v>88</v>
      </c>
      <c r="Q7" s="1">
        <f t="shared" si="1"/>
        <v>80</v>
      </c>
      <c r="S7" s="1">
        <f t="shared" si="2"/>
        <v>88</v>
      </c>
      <c r="T7" s="1">
        <f t="shared" si="3"/>
        <v>88</v>
      </c>
      <c r="V7" s="1">
        <f t="shared" si="4"/>
        <v>100</v>
      </c>
      <c r="W7" s="1">
        <f>ROUND(((F7/F$2*F$3)+(G7/G$2*G$3)+(H7/H$2*H$3)+(I7/I$2*I$3)+(J7/J$2*J$3)+(K7/K$2*K$3))/(F$3+G$3+H$3+I$3+J$3+K$3)*100,0)</f>
        <v>98</v>
      </c>
      <c r="X7" s="1">
        <f t="shared" si="5"/>
        <v>93</v>
      </c>
    </row>
    <row r="8" spans="1:24" ht="12.75">
      <c r="A8" s="6">
        <v>7</v>
      </c>
      <c r="B8" s="1">
        <v>20</v>
      </c>
      <c r="C8" s="1">
        <v>20</v>
      </c>
      <c r="D8"/>
      <c r="E8" s="1">
        <f>19+8</f>
        <v>27</v>
      </c>
      <c r="F8" s="1">
        <v>1</v>
      </c>
      <c r="G8" s="1">
        <v>38</v>
      </c>
      <c r="H8" s="1">
        <v>27</v>
      </c>
      <c r="I8" s="1">
        <v>30</v>
      </c>
      <c r="J8" s="1">
        <v>10</v>
      </c>
      <c r="K8" s="1">
        <v>30</v>
      </c>
      <c r="P8" s="1">
        <v>84</v>
      </c>
      <c r="Q8" s="1">
        <f t="shared" si="1"/>
        <v>76</v>
      </c>
      <c r="S8" s="1">
        <f t="shared" si="2"/>
        <v>84</v>
      </c>
      <c r="T8" s="1">
        <f t="shared" si="3"/>
        <v>84</v>
      </c>
      <c r="V8" s="1">
        <f t="shared" si="4"/>
        <v>100</v>
      </c>
      <c r="W8" s="1">
        <f>ROUND(((F8/F$2*F$3)+(G8/G$2*G$3)+(H8/H$2*H$3)+(I8/I$2*I$3)+(J8/J$2*J$3)+(K8/K$2*K$3))/(F$3+G$3+H$3+I$3+J$3+K$3)*100,0)</f>
        <v>98</v>
      </c>
      <c r="X8" s="1">
        <f t="shared" si="5"/>
        <v>91</v>
      </c>
    </row>
    <row r="9" spans="1:24" ht="12.75">
      <c r="A9" s="6">
        <v>8</v>
      </c>
      <c r="B9" s="1">
        <v>20</v>
      </c>
      <c r="C9" s="1">
        <v>20</v>
      </c>
      <c r="D9"/>
      <c r="E9" s="1">
        <f>22+8</f>
        <v>30</v>
      </c>
      <c r="F9" s="1">
        <v>1</v>
      </c>
      <c r="G9" s="1">
        <v>37</v>
      </c>
      <c r="H9" s="1">
        <v>30</v>
      </c>
      <c r="I9" s="1">
        <v>30</v>
      </c>
      <c r="J9" s="1">
        <v>10</v>
      </c>
      <c r="K9" s="1">
        <v>30</v>
      </c>
      <c r="P9" s="1">
        <v>101</v>
      </c>
      <c r="Q9" s="1">
        <f t="shared" si="1"/>
        <v>92</v>
      </c>
      <c r="S9" s="1">
        <f t="shared" si="2"/>
        <v>100</v>
      </c>
      <c r="T9" s="1">
        <f t="shared" si="3"/>
        <v>100</v>
      </c>
      <c r="V9" s="1">
        <f t="shared" si="4"/>
        <v>100</v>
      </c>
      <c r="W9" s="1">
        <f>ROUND(((F9/F$2*F$3)+(G9/G$2*G$3)+(H9/H$2*H$3)+(I9/I$2*I$3)+(J9/J$2*J$3)+(K9/K$2*K$3))/(F$3+G$3+H$3+I$3+J$3+K$3)*100,0)</f>
        <v>99</v>
      </c>
      <c r="X9" s="1">
        <f t="shared" si="5"/>
        <v>100</v>
      </c>
    </row>
    <row r="10" spans="1:24" ht="12.75">
      <c r="A10" s="6">
        <v>9</v>
      </c>
      <c r="B10" s="1">
        <v>16</v>
      </c>
      <c r="C10" s="1">
        <v>20</v>
      </c>
      <c r="D10"/>
      <c r="E10" s="1">
        <f>21+8</f>
        <v>29</v>
      </c>
      <c r="F10" s="1">
        <v>1</v>
      </c>
      <c r="G10" s="1">
        <v>40</v>
      </c>
      <c r="H10" s="1">
        <v>25</v>
      </c>
      <c r="I10" s="1">
        <v>30</v>
      </c>
      <c r="J10" s="1">
        <v>10</v>
      </c>
      <c r="K10" s="1">
        <v>30</v>
      </c>
      <c r="P10" s="1">
        <v>103</v>
      </c>
      <c r="Q10" s="1">
        <f t="shared" si="1"/>
        <v>94</v>
      </c>
      <c r="S10" s="1">
        <f t="shared" si="2"/>
        <v>102</v>
      </c>
      <c r="T10" s="1">
        <f t="shared" si="3"/>
        <v>102</v>
      </c>
      <c r="V10" s="1">
        <f t="shared" si="4"/>
        <v>90</v>
      </c>
      <c r="W10" s="1">
        <f>ROUND(((F10/F$2*F$3)+(G10/G$2*G$3)+(H10/H$2*H$3)+(I10/I$2*I$3)+(J10/J$2*J$3)+(K10/K$2*K$3))/(F$3+G$3+H$3+I$3+J$3+K$3)*100,0)</f>
        <v>97</v>
      </c>
      <c r="X10" s="1">
        <f t="shared" si="5"/>
        <v>99</v>
      </c>
    </row>
    <row r="11" spans="1:24" ht="12.75">
      <c r="A11" s="6">
        <v>10</v>
      </c>
      <c r="B11" s="1">
        <v>17</v>
      </c>
      <c r="C11" s="1">
        <v>20</v>
      </c>
      <c r="D11"/>
      <c r="E11" s="1">
        <f>20+8</f>
        <v>28</v>
      </c>
      <c r="F11" s="1">
        <v>1</v>
      </c>
      <c r="G11" s="1">
        <v>38</v>
      </c>
      <c r="H11" s="1">
        <v>29</v>
      </c>
      <c r="I11" s="1">
        <v>30</v>
      </c>
      <c r="J11" s="1">
        <v>10</v>
      </c>
      <c r="K11" s="1">
        <v>30</v>
      </c>
      <c r="P11" s="1">
        <v>61</v>
      </c>
      <c r="Q11" s="1">
        <f t="shared" si="1"/>
        <v>55</v>
      </c>
      <c r="S11" s="1">
        <f t="shared" si="2"/>
        <v>63</v>
      </c>
      <c r="T11" s="1">
        <f t="shared" si="3"/>
        <v>63</v>
      </c>
      <c r="V11" s="1">
        <f t="shared" si="4"/>
        <v>93</v>
      </c>
      <c r="W11" s="1">
        <f>ROUND(((F11/F$2*F$3)+(G11/G$2*G$3)+(H11/H$2*H$3)+(I11/I$2*I$3)+(J11/J$2*J$3)+(K11/K$2*K$3))/(F$3+G$3+H$3+I$3+J$3+K$3)*100,0)</f>
        <v>99</v>
      </c>
      <c r="X11" s="1">
        <f t="shared" si="5"/>
        <v>79</v>
      </c>
    </row>
    <row r="12" spans="1:24" ht="12.75">
      <c r="A12" s="6">
        <v>12</v>
      </c>
      <c r="B12" s="1">
        <v>18</v>
      </c>
      <c r="C12" s="1">
        <v>20</v>
      </c>
      <c r="D12"/>
      <c r="E12" s="1">
        <f aca="true" t="shared" si="6" ref="E12:E13">15+8</f>
        <v>23</v>
      </c>
      <c r="F12" s="1">
        <v>1</v>
      </c>
      <c r="G12" s="1">
        <v>39</v>
      </c>
      <c r="H12" s="1">
        <v>28</v>
      </c>
      <c r="I12" s="1">
        <v>29</v>
      </c>
      <c r="J12" s="1">
        <v>10</v>
      </c>
      <c r="K12" s="1">
        <v>23</v>
      </c>
      <c r="P12" s="1">
        <v>67</v>
      </c>
      <c r="Q12" s="1">
        <f t="shared" si="1"/>
        <v>61</v>
      </c>
      <c r="S12" s="1">
        <f t="shared" si="2"/>
        <v>69</v>
      </c>
      <c r="T12" s="1">
        <f t="shared" si="3"/>
        <v>69</v>
      </c>
      <c r="V12" s="1">
        <f t="shared" si="4"/>
        <v>95</v>
      </c>
      <c r="W12" s="1">
        <f>ROUND(((F12/F$2*F$3)+(G12/G$2*G$3)+(H12/H$2*H$3)+(I12/I$2*I$3)+(J12/J$2*J$3)+(K12/K$2*K$3))/(F$3+G$3+H$3+I$3+J$3+K$3)*100,0)</f>
        <v>91</v>
      </c>
      <c r="X12" s="1">
        <f t="shared" si="5"/>
        <v>80</v>
      </c>
    </row>
    <row r="13" spans="1:24" ht="12.75">
      <c r="A13" s="6">
        <v>13</v>
      </c>
      <c r="B13" s="1">
        <v>17</v>
      </c>
      <c r="C13" s="1">
        <v>20</v>
      </c>
      <c r="D13"/>
      <c r="E13" s="1">
        <f t="shared" si="6"/>
        <v>23</v>
      </c>
      <c r="F13" s="1">
        <v>1</v>
      </c>
      <c r="G13" s="1">
        <v>39</v>
      </c>
      <c r="H13" s="1">
        <v>28</v>
      </c>
      <c r="I13" s="1">
        <v>29</v>
      </c>
      <c r="J13" s="1">
        <v>10</v>
      </c>
      <c r="K13" s="1">
        <v>23</v>
      </c>
      <c r="P13" s="1">
        <v>63</v>
      </c>
      <c r="Q13" s="1">
        <f t="shared" si="1"/>
        <v>57</v>
      </c>
      <c r="S13" s="1">
        <f t="shared" si="2"/>
        <v>65</v>
      </c>
      <c r="T13" s="1">
        <f t="shared" si="3"/>
        <v>65</v>
      </c>
      <c r="V13" s="1">
        <f t="shared" si="4"/>
        <v>93</v>
      </c>
      <c r="W13" s="1">
        <f>ROUND(((F13/F$2*F$3)+(G13/G$2*G$3)+(H13/H$2*H$3)+(I13/I$2*I$3)+(J13/J$2*J$3)+(K13/K$2*K$3))/(F$3+G$3+H$3+I$3+J$3+K$3)*100,0)</f>
        <v>91</v>
      </c>
      <c r="X13" s="1">
        <f t="shared" si="5"/>
        <v>78</v>
      </c>
    </row>
    <row r="14" spans="1:24" ht="12.75">
      <c r="A14" s="6">
        <v>14</v>
      </c>
      <c r="B14" s="1">
        <v>15</v>
      </c>
      <c r="C14" s="1">
        <v>20</v>
      </c>
      <c r="D14"/>
      <c r="E14" s="1">
        <f>22+8</f>
        <v>30</v>
      </c>
      <c r="F14" s="1">
        <v>1</v>
      </c>
      <c r="G14" s="1">
        <v>40</v>
      </c>
      <c r="H14" s="1">
        <v>24</v>
      </c>
      <c r="I14" s="1">
        <v>26</v>
      </c>
      <c r="J14" s="1">
        <v>10</v>
      </c>
      <c r="K14" s="1">
        <v>27</v>
      </c>
      <c r="P14" s="1">
        <v>94</v>
      </c>
      <c r="Q14" s="1">
        <f t="shared" si="1"/>
        <v>85</v>
      </c>
      <c r="S14" s="1">
        <f t="shared" si="2"/>
        <v>93</v>
      </c>
      <c r="T14" s="1">
        <f t="shared" si="3"/>
        <v>93</v>
      </c>
      <c r="V14" s="1">
        <f t="shared" si="4"/>
        <v>88</v>
      </c>
      <c r="W14" s="1">
        <f>ROUND(((F14/F$2*F$3)+(G14/G$2*G$3)+(H14/H$2*H$3)+(I14/I$2*I$3)+(J14/J$2*J$3)+(K14/K$2*K$3))/(F$3+G$3+H$3+I$3+J$3+K$3)*100,0)</f>
        <v>92</v>
      </c>
      <c r="X14" s="1">
        <f t="shared" si="5"/>
        <v>92</v>
      </c>
    </row>
    <row r="15" spans="1:24" ht="12.75">
      <c r="A15" s="6">
        <v>15</v>
      </c>
      <c r="B15" s="1">
        <v>18</v>
      </c>
      <c r="C15" s="1">
        <v>20</v>
      </c>
      <c r="D15"/>
      <c r="E15" s="1">
        <f>15+8</f>
        <v>23</v>
      </c>
      <c r="F15" s="1">
        <v>1</v>
      </c>
      <c r="G15" s="1">
        <v>39</v>
      </c>
      <c r="H15" s="1">
        <v>28</v>
      </c>
      <c r="I15" s="1">
        <v>29</v>
      </c>
      <c r="J15" s="1">
        <v>10</v>
      </c>
      <c r="K15" s="1">
        <v>23</v>
      </c>
      <c r="P15" s="1">
        <v>73</v>
      </c>
      <c r="Q15" s="1">
        <f t="shared" si="1"/>
        <v>66</v>
      </c>
      <c r="S15" s="1">
        <f t="shared" si="2"/>
        <v>74</v>
      </c>
      <c r="T15" s="1">
        <f t="shared" si="3"/>
        <v>74</v>
      </c>
      <c r="V15" s="1">
        <f t="shared" si="4"/>
        <v>95</v>
      </c>
      <c r="W15" s="1">
        <f>ROUND(((F15/F$2*F$3)+(G15/G$2*G$3)+(H15/H$2*H$3)+(I15/I$2*I$3)+(J15/J$2*J$3)+(K15/K$2*K$3))/(F$3+G$3+H$3+I$3+J$3+K$3)*100,0)</f>
        <v>91</v>
      </c>
      <c r="X15" s="1">
        <f t="shared" si="5"/>
        <v>82</v>
      </c>
    </row>
    <row r="16" spans="1:24" ht="12.75">
      <c r="A16" s="6">
        <v>16</v>
      </c>
      <c r="B16" s="1">
        <v>20</v>
      </c>
      <c r="C16" s="1">
        <v>20</v>
      </c>
      <c r="D16"/>
      <c r="E16" s="1">
        <f aca="true" t="shared" si="7" ref="E16:E19">22+8</f>
        <v>30</v>
      </c>
      <c r="F16" s="1">
        <v>1</v>
      </c>
      <c r="G16" s="1">
        <v>39</v>
      </c>
      <c r="H16" s="1">
        <v>30</v>
      </c>
      <c r="I16" s="1">
        <v>29</v>
      </c>
      <c r="J16" s="1">
        <v>10</v>
      </c>
      <c r="K16" s="1">
        <v>30</v>
      </c>
      <c r="P16" s="1">
        <v>103</v>
      </c>
      <c r="Q16" s="1">
        <f t="shared" si="1"/>
        <v>94</v>
      </c>
      <c r="S16" s="1">
        <f t="shared" si="2"/>
        <v>102</v>
      </c>
      <c r="T16" s="1">
        <f t="shared" si="3"/>
        <v>102</v>
      </c>
      <c r="V16" s="1">
        <f t="shared" si="4"/>
        <v>100</v>
      </c>
      <c r="W16" s="1">
        <f>ROUND(((F16/F$2*F$3)+(G16/G$2*G$3)+(H16/H$2*H$3)+(I16/I$2*I$3)+(J16/J$2*J$3)+(K16/K$2*K$3))/(F$3+G$3+H$3+I$3+J$3+K$3)*100,0)</f>
        <v>99</v>
      </c>
      <c r="X16" s="1">
        <f t="shared" si="5"/>
        <v>101</v>
      </c>
    </row>
    <row r="17" spans="1:24" ht="12.75">
      <c r="A17" s="6">
        <v>17</v>
      </c>
      <c r="B17" s="1">
        <v>20</v>
      </c>
      <c r="C17" s="1">
        <v>20</v>
      </c>
      <c r="D17"/>
      <c r="E17" s="1">
        <f t="shared" si="7"/>
        <v>30</v>
      </c>
      <c r="F17" s="1">
        <v>1</v>
      </c>
      <c r="G17" s="1">
        <v>39</v>
      </c>
      <c r="H17" s="1">
        <v>30</v>
      </c>
      <c r="I17" s="1">
        <v>29</v>
      </c>
      <c r="J17" s="1">
        <v>10</v>
      </c>
      <c r="K17" s="1">
        <v>30</v>
      </c>
      <c r="P17" s="1">
        <v>90</v>
      </c>
      <c r="Q17" s="1">
        <f t="shared" si="1"/>
        <v>82</v>
      </c>
      <c r="S17" s="1">
        <f t="shared" si="2"/>
        <v>90</v>
      </c>
      <c r="T17" s="1">
        <f t="shared" si="3"/>
        <v>90</v>
      </c>
      <c r="V17" s="1">
        <f t="shared" si="4"/>
        <v>100</v>
      </c>
      <c r="W17" s="1">
        <f>ROUND(((F17/F$2*F$3)+(G17/G$2*G$3)+(H17/H$2*H$3)+(I17/I$2*I$3)+(J17/J$2*J$3)+(K17/K$2*K$3))/(F$3+G$3+H$3+I$3+J$3+K$3)*100,0)</f>
        <v>99</v>
      </c>
      <c r="X17" s="1">
        <f t="shared" si="5"/>
        <v>94</v>
      </c>
    </row>
    <row r="18" spans="1:24" ht="12.75">
      <c r="A18" s="6">
        <v>18</v>
      </c>
      <c r="B18" s="1">
        <v>15</v>
      </c>
      <c r="C18" s="1">
        <v>20</v>
      </c>
      <c r="D18"/>
      <c r="E18" s="1">
        <f t="shared" si="7"/>
        <v>30</v>
      </c>
      <c r="F18" s="1">
        <v>1</v>
      </c>
      <c r="G18" s="1">
        <v>40</v>
      </c>
      <c r="H18" s="1">
        <v>30</v>
      </c>
      <c r="I18" s="1">
        <v>30</v>
      </c>
      <c r="J18" s="1">
        <v>10</v>
      </c>
      <c r="K18" s="1">
        <v>28</v>
      </c>
      <c r="P18" s="1">
        <v>97</v>
      </c>
      <c r="Q18" s="1">
        <f t="shared" si="1"/>
        <v>88</v>
      </c>
      <c r="S18" s="1">
        <f t="shared" si="2"/>
        <v>96</v>
      </c>
      <c r="T18" s="1">
        <f t="shared" si="3"/>
        <v>96</v>
      </c>
      <c r="V18" s="1">
        <f t="shared" si="4"/>
        <v>88</v>
      </c>
      <c r="W18" s="1">
        <f>ROUND(((F18/F$2*F$3)+(G18/G$2*G$3)+(H18/H$2*H$3)+(I18/I$2*I$3)+(J18/J$2*J$3)+(K18/K$2*K$3))/(F$3+G$3+H$3+I$3+J$3+K$3)*100,0)</f>
        <v>98</v>
      </c>
      <c r="X18" s="1">
        <f t="shared" si="5"/>
        <v>96</v>
      </c>
    </row>
    <row r="19" spans="1:24" ht="12.75">
      <c r="A19" s="6">
        <v>19</v>
      </c>
      <c r="B19" s="1">
        <v>18</v>
      </c>
      <c r="C19" s="1">
        <v>20</v>
      </c>
      <c r="D19"/>
      <c r="E19" s="1">
        <f t="shared" si="7"/>
        <v>30</v>
      </c>
      <c r="F19" s="1">
        <v>1</v>
      </c>
      <c r="G19" s="1">
        <v>40</v>
      </c>
      <c r="H19" s="1">
        <v>30</v>
      </c>
      <c r="I19" s="1">
        <v>29</v>
      </c>
      <c r="J19" s="1">
        <v>10</v>
      </c>
      <c r="K19" s="1">
        <v>30</v>
      </c>
      <c r="P19" s="1">
        <v>96</v>
      </c>
      <c r="Q19" s="1">
        <f t="shared" si="1"/>
        <v>87</v>
      </c>
      <c r="S19" s="1">
        <f t="shared" si="2"/>
        <v>95</v>
      </c>
      <c r="T19" s="1">
        <f t="shared" si="3"/>
        <v>95</v>
      </c>
      <c r="V19" s="1">
        <f t="shared" si="4"/>
        <v>95</v>
      </c>
      <c r="W19" s="1">
        <f>ROUND(((F19/F$2*F$3)+(G19/G$2*G$3)+(H19/H$2*H$3)+(I19/I$2*I$3)+(J19/J$2*J$3)+(K19/K$2*K$3))/(F$3+G$3+H$3+I$3+J$3+K$3)*100,0)</f>
        <v>99</v>
      </c>
      <c r="X19" s="1">
        <f t="shared" si="5"/>
        <v>96</v>
      </c>
    </row>
    <row r="20" spans="1:24" ht="12.75">
      <c r="A20" s="6">
        <v>20</v>
      </c>
      <c r="B20" s="1">
        <v>16</v>
      </c>
      <c r="C20" s="1">
        <v>20</v>
      </c>
      <c r="D20"/>
      <c r="E20" s="1">
        <f>21+8</f>
        <v>29</v>
      </c>
      <c r="F20" s="1">
        <v>1</v>
      </c>
      <c r="G20" s="1">
        <v>38</v>
      </c>
      <c r="H20" s="1">
        <v>25</v>
      </c>
      <c r="I20" s="1">
        <v>24</v>
      </c>
      <c r="J20" s="1">
        <v>10</v>
      </c>
      <c r="K20" s="1">
        <v>29</v>
      </c>
      <c r="P20" s="1">
        <v>73</v>
      </c>
      <c r="Q20" s="1">
        <f t="shared" si="1"/>
        <v>66</v>
      </c>
      <c r="S20" s="1">
        <f t="shared" si="2"/>
        <v>74</v>
      </c>
      <c r="T20" s="1">
        <f t="shared" si="3"/>
        <v>74</v>
      </c>
      <c r="V20" s="1">
        <f t="shared" si="4"/>
        <v>90</v>
      </c>
      <c r="W20" s="1">
        <f>ROUND(((F20/F$2*F$3)+(G20/G$2*G$3)+(H20/H$2*H$3)+(I20/I$2*I$3)+(J20/J$2*J$3)+(K20/K$2*K$3))/(F$3+G$3+H$3+I$3+J$3+K$3)*100,0)</f>
        <v>93</v>
      </c>
      <c r="X20" s="1">
        <f t="shared" si="5"/>
        <v>83</v>
      </c>
    </row>
    <row r="21" spans="1:24" ht="12.75">
      <c r="A21" s="6">
        <v>23</v>
      </c>
      <c r="B21" s="1">
        <v>16</v>
      </c>
      <c r="C21" s="1">
        <v>20</v>
      </c>
      <c r="D21"/>
      <c r="E21" s="1">
        <f>20+8</f>
        <v>28</v>
      </c>
      <c r="F21" s="1">
        <v>1</v>
      </c>
      <c r="G21" s="1">
        <v>38</v>
      </c>
      <c r="H21" s="1">
        <v>29</v>
      </c>
      <c r="I21" s="1">
        <v>30</v>
      </c>
      <c r="J21" s="1">
        <v>10</v>
      </c>
      <c r="K21" s="1">
        <v>30</v>
      </c>
      <c r="P21" s="1">
        <v>80</v>
      </c>
      <c r="Q21" s="1">
        <f t="shared" si="1"/>
        <v>73</v>
      </c>
      <c r="S21" s="1">
        <f t="shared" si="2"/>
        <v>81</v>
      </c>
      <c r="T21" s="1">
        <f t="shared" si="3"/>
        <v>81</v>
      </c>
      <c r="V21" s="1">
        <f t="shared" si="4"/>
        <v>90</v>
      </c>
      <c r="W21" s="1">
        <f>ROUND(((F21/F$2*F$3)+(G21/G$2*G$3)+(H21/H$2*H$3)+(I21/I$2*I$3)+(J21/J$2*J$3)+(K21/K$2*K$3))/(F$3+G$3+H$3+I$3+J$3+K$3)*100,0)</f>
        <v>99</v>
      </c>
      <c r="X21" s="1">
        <f t="shared" si="5"/>
        <v>89</v>
      </c>
    </row>
    <row r="22" spans="1:24" ht="12.75">
      <c r="A22" s="6">
        <v>25</v>
      </c>
      <c r="B22" s="1">
        <v>18</v>
      </c>
      <c r="C22" s="1">
        <v>20</v>
      </c>
      <c r="D22"/>
      <c r="E22" s="1">
        <f aca="true" t="shared" si="8" ref="E22:E23">21+8</f>
        <v>29</v>
      </c>
      <c r="F22" s="1">
        <v>1</v>
      </c>
      <c r="G22" s="1">
        <v>38</v>
      </c>
      <c r="H22" s="1">
        <v>25</v>
      </c>
      <c r="I22" s="1">
        <v>24</v>
      </c>
      <c r="J22" s="1">
        <v>10</v>
      </c>
      <c r="K22" s="1">
        <v>29</v>
      </c>
      <c r="P22" s="1">
        <v>71</v>
      </c>
      <c r="Q22" s="1">
        <f t="shared" si="1"/>
        <v>65</v>
      </c>
      <c r="S22" s="1">
        <f t="shared" si="2"/>
        <v>73</v>
      </c>
      <c r="T22" s="1">
        <f t="shared" si="3"/>
        <v>73</v>
      </c>
      <c r="V22" s="1">
        <f t="shared" si="4"/>
        <v>95</v>
      </c>
      <c r="W22" s="1">
        <f>ROUND(((F22/F$2*F$3)+(G22/G$2*G$3)+(H22/H$2*H$3)+(I22/I$2*I$3)+(J22/J$2*J$3)+(K22/K$2*K$3))/(F$3+G$3+H$3+I$3+J$3+K$3)*100,0)</f>
        <v>93</v>
      </c>
      <c r="X22" s="1">
        <f t="shared" si="5"/>
        <v>83</v>
      </c>
    </row>
    <row r="23" spans="1:24" ht="12.75">
      <c r="A23" s="6">
        <v>26</v>
      </c>
      <c r="B23" s="1">
        <v>20</v>
      </c>
      <c r="C23" s="1">
        <v>20</v>
      </c>
      <c r="D23"/>
      <c r="E23" s="1">
        <f t="shared" si="8"/>
        <v>29</v>
      </c>
      <c r="F23" s="1">
        <v>1</v>
      </c>
      <c r="G23" s="1">
        <v>40</v>
      </c>
      <c r="H23" s="1">
        <v>25</v>
      </c>
      <c r="I23" s="1">
        <v>30</v>
      </c>
      <c r="J23" s="1">
        <v>10</v>
      </c>
      <c r="K23" s="1">
        <v>30</v>
      </c>
      <c r="P23" s="1">
        <v>79</v>
      </c>
      <c r="Q23" s="1">
        <f t="shared" si="1"/>
        <v>72</v>
      </c>
      <c r="S23" s="1">
        <f t="shared" si="2"/>
        <v>80</v>
      </c>
      <c r="T23" s="1">
        <f t="shared" si="3"/>
        <v>80</v>
      </c>
      <c r="V23" s="1">
        <f t="shared" si="4"/>
        <v>100</v>
      </c>
      <c r="W23" s="1">
        <f>ROUND(((F23/F$2*F$3)+(G23/G$2*G$3)+(H23/H$2*H$3)+(I23/I$2*I$3)+(J23/J$2*J$3)+(K23/K$2*K$3))/(F$3+G$3+H$3+I$3+J$3+K$3)*100,0)</f>
        <v>97</v>
      </c>
      <c r="X23" s="1">
        <f t="shared" si="5"/>
        <v>88</v>
      </c>
    </row>
    <row r="24" spans="1:24" ht="12.75">
      <c r="A24" s="6">
        <v>27</v>
      </c>
      <c r="B24" s="1">
        <v>20</v>
      </c>
      <c r="C24" s="1">
        <v>20</v>
      </c>
      <c r="D24"/>
      <c r="E24" s="1">
        <f>22+8</f>
        <v>30</v>
      </c>
      <c r="F24" s="1">
        <v>1</v>
      </c>
      <c r="G24" s="1">
        <v>40</v>
      </c>
      <c r="H24" s="1">
        <v>30</v>
      </c>
      <c r="I24" s="1">
        <v>30</v>
      </c>
      <c r="J24" s="1">
        <v>10</v>
      </c>
      <c r="K24" s="1">
        <v>28</v>
      </c>
      <c r="P24" s="1">
        <v>104</v>
      </c>
      <c r="Q24" s="1">
        <f t="shared" si="1"/>
        <v>95</v>
      </c>
      <c r="S24" s="1">
        <f t="shared" si="2"/>
        <v>103</v>
      </c>
      <c r="T24" s="1">
        <f t="shared" si="3"/>
        <v>103</v>
      </c>
      <c r="V24" s="1">
        <f t="shared" si="4"/>
        <v>100</v>
      </c>
      <c r="W24" s="1">
        <f>ROUND(((F24/F$2*F$3)+(G24/G$2*G$3)+(H24/H$2*H$3)+(I24/I$2*I$3)+(J24/J$2*J$3)+(K24/K$2*K$3))/(F$3+G$3+H$3+I$3+J$3+K$3)*100,0)</f>
        <v>98</v>
      </c>
      <c r="X24" s="1">
        <f t="shared" si="5"/>
        <v>101</v>
      </c>
    </row>
    <row r="25" spans="1:24" ht="12.75">
      <c r="A25" s="6">
        <v>28</v>
      </c>
      <c r="B25" s="1">
        <v>19</v>
      </c>
      <c r="C25" s="1">
        <v>20</v>
      </c>
      <c r="D25"/>
      <c r="E25" s="1">
        <f>21+8</f>
        <v>29</v>
      </c>
      <c r="F25" s="1">
        <v>1</v>
      </c>
      <c r="G25" s="1">
        <v>38</v>
      </c>
      <c r="H25" s="1">
        <v>25</v>
      </c>
      <c r="I25" s="1">
        <v>24</v>
      </c>
      <c r="J25" s="1">
        <v>10</v>
      </c>
      <c r="K25" s="1">
        <v>29</v>
      </c>
      <c r="P25" s="1">
        <v>80</v>
      </c>
      <c r="Q25" s="1">
        <f t="shared" si="1"/>
        <v>73</v>
      </c>
      <c r="S25" s="1">
        <f t="shared" si="2"/>
        <v>81</v>
      </c>
      <c r="T25" s="1">
        <f t="shared" si="3"/>
        <v>81</v>
      </c>
      <c r="V25" s="1">
        <f t="shared" si="4"/>
        <v>98</v>
      </c>
      <c r="W25" s="1">
        <f>ROUND(((F25/F$2*F$3)+(G25/G$2*G$3)+(H25/H$2*H$3)+(I25/I$2*I$3)+(J25/J$2*J$3)+(K25/K$2*K$3))/(F$3+G$3+H$3+I$3+J$3+K$3)*100,0)</f>
        <v>93</v>
      </c>
      <c r="X25" s="1">
        <f t="shared" si="5"/>
        <v>87</v>
      </c>
    </row>
    <row r="26" spans="1:24" ht="12.75">
      <c r="A26" s="6">
        <v>29</v>
      </c>
      <c r="B26" s="1">
        <v>18</v>
      </c>
      <c r="C26" s="1">
        <v>20</v>
      </c>
      <c r="D26"/>
      <c r="E26" s="1">
        <f>20+8</f>
        <v>28</v>
      </c>
      <c r="F26" s="1">
        <v>1</v>
      </c>
      <c r="G26" s="1">
        <v>38</v>
      </c>
      <c r="H26" s="1">
        <v>29</v>
      </c>
      <c r="I26" s="1">
        <v>30</v>
      </c>
      <c r="J26" s="1">
        <v>10</v>
      </c>
      <c r="K26" s="1">
        <v>30</v>
      </c>
      <c r="P26" s="1">
        <v>91</v>
      </c>
      <c r="Q26" s="1">
        <f t="shared" si="1"/>
        <v>83</v>
      </c>
      <c r="S26" s="1">
        <f t="shared" si="2"/>
        <v>91</v>
      </c>
      <c r="T26" s="1">
        <f t="shared" si="3"/>
        <v>91</v>
      </c>
      <c r="V26" s="1">
        <f t="shared" si="4"/>
        <v>95</v>
      </c>
      <c r="W26" s="1">
        <f>ROUND(((F26/F$2*F$3)+(G26/G$2*G$3)+(H26/H$2*H$3)+(I26/I$2*I$3)+(J26/J$2*J$3)+(K26/K$2*K$3))/(F$3+G$3+H$3+I$3+J$3+K$3)*100,0)</f>
        <v>99</v>
      </c>
      <c r="X26" s="1">
        <f t="shared" si="5"/>
        <v>94</v>
      </c>
    </row>
    <row r="27" spans="1:24" ht="12.75">
      <c r="A27" s="6">
        <v>30</v>
      </c>
      <c r="B27" s="1">
        <v>15</v>
      </c>
      <c r="C27" s="1">
        <v>20</v>
      </c>
      <c r="D27"/>
      <c r="E27" s="1">
        <f aca="true" t="shared" si="9" ref="E27:E28">22+8</f>
        <v>30</v>
      </c>
      <c r="F27" s="1">
        <v>1</v>
      </c>
      <c r="G27" s="1">
        <v>40</v>
      </c>
      <c r="H27" s="1">
        <v>30</v>
      </c>
      <c r="I27" s="1">
        <v>29</v>
      </c>
      <c r="J27" s="1">
        <v>10</v>
      </c>
      <c r="K27" s="1">
        <v>30</v>
      </c>
      <c r="P27" s="1">
        <v>103</v>
      </c>
      <c r="Q27" s="1">
        <f t="shared" si="1"/>
        <v>94</v>
      </c>
      <c r="S27" s="1">
        <f t="shared" si="2"/>
        <v>102</v>
      </c>
      <c r="T27" s="1">
        <f t="shared" si="3"/>
        <v>102</v>
      </c>
      <c r="V27" s="1">
        <f t="shared" si="4"/>
        <v>88</v>
      </c>
      <c r="W27" s="1">
        <f>ROUND(((F27/F$2*F$3)+(G27/G$2*G$3)+(H27/H$2*H$3)+(I27/I$2*I$3)+(J27/J$2*J$3)+(K27/K$2*K$3))/(F$3+G$3+H$3+I$3+J$3+K$3)*100,0)</f>
        <v>99</v>
      </c>
      <c r="X27" s="1">
        <f t="shared" si="5"/>
        <v>99</v>
      </c>
    </row>
    <row r="28" spans="1:24" ht="12.75">
      <c r="A28" s="6">
        <v>31</v>
      </c>
      <c r="B28" s="1">
        <v>20</v>
      </c>
      <c r="C28" s="1">
        <v>20</v>
      </c>
      <c r="D28"/>
      <c r="E28" s="1">
        <f t="shared" si="9"/>
        <v>30</v>
      </c>
      <c r="F28" s="1">
        <v>1</v>
      </c>
      <c r="G28" s="1">
        <v>40</v>
      </c>
      <c r="H28" s="1">
        <v>30</v>
      </c>
      <c r="I28" s="1">
        <v>30</v>
      </c>
      <c r="J28" s="1">
        <v>10</v>
      </c>
      <c r="K28" s="1">
        <v>28</v>
      </c>
      <c r="P28" s="1">
        <v>104</v>
      </c>
      <c r="Q28" s="1">
        <f t="shared" si="1"/>
        <v>95</v>
      </c>
      <c r="S28" s="1">
        <f t="shared" si="2"/>
        <v>103</v>
      </c>
      <c r="T28" s="1">
        <f t="shared" si="3"/>
        <v>103</v>
      </c>
      <c r="V28" s="1">
        <f t="shared" si="4"/>
        <v>100</v>
      </c>
      <c r="W28" s="1">
        <f>ROUND(((F28/F$2*F$3)+(G28/G$2*G$3)+(H28/H$2*H$3)+(I28/I$2*I$3)+(J28/J$2*J$3)+(K28/K$2*K$3))/(F$3+G$3+H$3+I$3+J$3+K$3)*100,0)</f>
        <v>98</v>
      </c>
      <c r="X28" s="1">
        <f t="shared" si="5"/>
        <v>101</v>
      </c>
    </row>
    <row r="29" spans="1:24" ht="12.75">
      <c r="A29" s="6">
        <v>32</v>
      </c>
      <c r="B29" s="1">
        <v>12</v>
      </c>
      <c r="C29" s="1">
        <v>20</v>
      </c>
      <c r="D29"/>
      <c r="E29" s="1">
        <f aca="true" t="shared" si="10" ref="E29:E30">21+8</f>
        <v>29</v>
      </c>
      <c r="F29" s="1">
        <v>1</v>
      </c>
      <c r="G29" s="1">
        <v>40</v>
      </c>
      <c r="H29" s="1">
        <v>25</v>
      </c>
      <c r="I29" s="1">
        <v>30</v>
      </c>
      <c r="J29" s="1">
        <v>10</v>
      </c>
      <c r="K29" s="1">
        <v>30</v>
      </c>
      <c r="P29" s="1">
        <v>90</v>
      </c>
      <c r="Q29" s="1">
        <f t="shared" si="1"/>
        <v>82</v>
      </c>
      <c r="S29" s="1">
        <f t="shared" si="2"/>
        <v>90</v>
      </c>
      <c r="T29" s="1">
        <f t="shared" si="3"/>
        <v>90</v>
      </c>
      <c r="V29" s="1">
        <f t="shared" si="4"/>
        <v>80</v>
      </c>
      <c r="W29" s="1">
        <f>ROUND(((F29/F$2*F$3)+(G29/G$2*G$3)+(H29/H$2*H$3)+(I29/I$2*I$3)+(J29/J$2*J$3)+(K29/K$2*K$3))/(F$3+G$3+H$3+I$3+J$3+K$3)*100,0)</f>
        <v>97</v>
      </c>
      <c r="X29" s="1">
        <f t="shared" si="5"/>
        <v>92</v>
      </c>
    </row>
    <row r="30" spans="1:24" ht="12.75">
      <c r="A30" s="6">
        <v>33</v>
      </c>
      <c r="B30" s="1">
        <v>20</v>
      </c>
      <c r="C30" s="1">
        <v>20</v>
      </c>
      <c r="D30"/>
      <c r="E30" s="1">
        <f t="shared" si="10"/>
        <v>29</v>
      </c>
      <c r="F30" s="1">
        <v>1</v>
      </c>
      <c r="G30" s="1">
        <v>40</v>
      </c>
      <c r="H30" s="1">
        <v>25</v>
      </c>
      <c r="I30" s="1">
        <v>30</v>
      </c>
      <c r="J30" s="1">
        <v>10</v>
      </c>
      <c r="K30" s="1">
        <v>30</v>
      </c>
      <c r="P30" s="1">
        <v>75</v>
      </c>
      <c r="Q30" s="1">
        <f t="shared" si="1"/>
        <v>68</v>
      </c>
      <c r="S30" s="1">
        <f t="shared" si="2"/>
        <v>76</v>
      </c>
      <c r="T30" s="1">
        <f t="shared" si="3"/>
        <v>76</v>
      </c>
      <c r="V30" s="1">
        <f t="shared" si="4"/>
        <v>100</v>
      </c>
      <c r="W30" s="1">
        <f>ROUND(((F30/F$2*F$3)+(G30/G$2*G$3)+(H30/H$2*H$3)+(I30/I$2*I$3)+(J30/J$2*J$3)+(K30/K$2*K$3))/(F$3+G$3+H$3+I$3+J$3+K$3)*100,0)</f>
        <v>97</v>
      </c>
      <c r="X30" s="1">
        <f t="shared" si="5"/>
        <v>86</v>
      </c>
    </row>
    <row r="31" spans="1:24" ht="12.75">
      <c r="A31" s="6">
        <v>35</v>
      </c>
      <c r="B31" s="1">
        <v>18</v>
      </c>
      <c r="C31" s="1">
        <v>20</v>
      </c>
      <c r="D31"/>
      <c r="E31" s="1">
        <f>20+5</f>
        <v>25</v>
      </c>
      <c r="F31" s="1">
        <v>1</v>
      </c>
      <c r="G31" s="1">
        <v>37</v>
      </c>
      <c r="H31" s="1">
        <v>29</v>
      </c>
      <c r="I31" s="1">
        <v>30</v>
      </c>
      <c r="J31" s="1">
        <v>10</v>
      </c>
      <c r="K31" s="1">
        <v>27</v>
      </c>
      <c r="P31" s="1">
        <v>78</v>
      </c>
      <c r="Q31" s="1">
        <f t="shared" si="1"/>
        <v>71</v>
      </c>
      <c r="S31" s="1">
        <f t="shared" si="2"/>
        <v>79</v>
      </c>
      <c r="T31" s="1">
        <f t="shared" si="3"/>
        <v>79</v>
      </c>
      <c r="V31" s="1">
        <f t="shared" si="4"/>
        <v>95</v>
      </c>
      <c r="W31" s="1">
        <f>ROUND(((F31/F$2*F$3)+(G31/G$2*G$3)+(H31/H$2*H$3)+(I31/I$2*I$3)+(J31/J$2*J$3)+(K31/K$2*K$3))/(F$3+G$3+H$3+I$3+J$3+K$3)*100,0)</f>
        <v>95</v>
      </c>
      <c r="X31" s="1">
        <f t="shared" si="5"/>
        <v>87</v>
      </c>
    </row>
    <row r="32" spans="1:24" ht="12.75">
      <c r="A32" s="6">
        <v>36</v>
      </c>
      <c r="B32" s="1">
        <v>19</v>
      </c>
      <c r="C32" s="1">
        <v>20</v>
      </c>
      <c r="D32"/>
      <c r="E32" s="1">
        <f>19+8</f>
        <v>27</v>
      </c>
      <c r="F32" s="1">
        <v>1</v>
      </c>
      <c r="G32" s="1">
        <v>38</v>
      </c>
      <c r="H32" s="1">
        <v>27</v>
      </c>
      <c r="I32" s="1">
        <v>30</v>
      </c>
      <c r="J32" s="1">
        <v>10</v>
      </c>
      <c r="K32" s="1">
        <v>30</v>
      </c>
      <c r="P32" s="1">
        <v>95</v>
      </c>
      <c r="Q32" s="1">
        <f t="shared" si="1"/>
        <v>86</v>
      </c>
      <c r="S32" s="1">
        <f t="shared" si="2"/>
        <v>94</v>
      </c>
      <c r="T32" s="1">
        <f t="shared" si="3"/>
        <v>94</v>
      </c>
      <c r="V32" s="1">
        <f t="shared" si="4"/>
        <v>98</v>
      </c>
      <c r="W32" s="1">
        <f>ROUND(((F32/F$2*F$3)+(G32/G$2*G$3)+(H32/H$2*H$3)+(I32/I$2*I$3)+(J32/J$2*J$3)+(K32/K$2*K$3))/(F$3+G$3+H$3+I$3+J$3+K$3)*100,0)</f>
        <v>98</v>
      </c>
      <c r="X32" s="1">
        <f t="shared" si="5"/>
        <v>96</v>
      </c>
    </row>
    <row r="33" spans="1:24" ht="12.75">
      <c r="A33" s="6">
        <v>37</v>
      </c>
      <c r="B33" s="1">
        <v>18</v>
      </c>
      <c r="C33" s="1">
        <v>20</v>
      </c>
      <c r="D33"/>
      <c r="E33" s="1">
        <f>21+8</f>
        <v>29</v>
      </c>
      <c r="F33" s="1">
        <v>1</v>
      </c>
      <c r="G33" s="1">
        <v>38</v>
      </c>
      <c r="H33" s="1">
        <v>25</v>
      </c>
      <c r="I33" s="1">
        <v>24</v>
      </c>
      <c r="J33" s="1">
        <v>10</v>
      </c>
      <c r="K33" s="1">
        <v>29</v>
      </c>
      <c r="P33" s="1">
        <v>73</v>
      </c>
      <c r="Q33" s="1">
        <f t="shared" si="1"/>
        <v>66</v>
      </c>
      <c r="S33" s="1">
        <f t="shared" si="2"/>
        <v>74</v>
      </c>
      <c r="T33" s="1">
        <f t="shared" si="3"/>
        <v>74</v>
      </c>
      <c r="V33" s="1">
        <f t="shared" si="4"/>
        <v>95</v>
      </c>
      <c r="W33" s="1">
        <f>ROUND(((F33/F$2*F$3)+(G33/G$2*G$3)+(H33/H$2*H$3)+(I33/I$2*I$3)+(J33/J$2*J$3)+(K33/K$2*K$3))/(F$3+G$3+H$3+I$3+J$3+K$3)*100,0)</f>
        <v>93</v>
      </c>
      <c r="X33" s="1">
        <f t="shared" si="5"/>
        <v>83</v>
      </c>
    </row>
    <row r="34" spans="1:24" ht="12.75">
      <c r="A34" s="6">
        <v>38</v>
      </c>
      <c r="B34" s="1">
        <v>17</v>
      </c>
      <c r="C34" s="1">
        <v>20</v>
      </c>
      <c r="D34"/>
      <c r="E34" s="1">
        <f>22+8</f>
        <v>30</v>
      </c>
      <c r="F34" s="1">
        <v>1</v>
      </c>
      <c r="G34" s="1">
        <v>37</v>
      </c>
      <c r="H34" s="1">
        <v>30</v>
      </c>
      <c r="I34" s="1">
        <v>30</v>
      </c>
      <c r="J34" s="1">
        <v>10</v>
      </c>
      <c r="K34" s="1">
        <v>30</v>
      </c>
      <c r="P34" s="1">
        <v>76</v>
      </c>
      <c r="Q34" s="1">
        <f t="shared" si="1"/>
        <v>69</v>
      </c>
      <c r="S34" s="1">
        <f t="shared" si="2"/>
        <v>77</v>
      </c>
      <c r="T34" s="1">
        <f t="shared" si="3"/>
        <v>77</v>
      </c>
      <c r="V34" s="1">
        <f t="shared" si="4"/>
        <v>93</v>
      </c>
      <c r="W34" s="1">
        <f>ROUND(((F34/F$2*F$3)+(G34/G$2*G$3)+(H34/H$2*H$3)+(I34/I$2*I$3)+(J34/J$2*J$3)+(K34/K$2*K$3))/(F$3+G$3+H$3+I$3+J$3+K$3)*100,0)</f>
        <v>99</v>
      </c>
      <c r="X34" s="1">
        <f t="shared" si="5"/>
        <v>87</v>
      </c>
    </row>
    <row r="35" spans="1:24" ht="12.75">
      <c r="A35" s="6">
        <v>39</v>
      </c>
      <c r="B35" s="1">
        <v>20</v>
      </c>
      <c r="C35" s="1">
        <v>20</v>
      </c>
      <c r="D35"/>
      <c r="E35" s="1">
        <f>20+5</f>
        <v>25</v>
      </c>
      <c r="F35" s="1">
        <v>1</v>
      </c>
      <c r="G35" s="1">
        <v>37</v>
      </c>
      <c r="H35" s="1">
        <v>29</v>
      </c>
      <c r="I35" s="1">
        <v>30</v>
      </c>
      <c r="J35" s="1">
        <v>10</v>
      </c>
      <c r="K35" s="1">
        <v>27</v>
      </c>
      <c r="P35" s="1">
        <v>91</v>
      </c>
      <c r="Q35" s="1">
        <f t="shared" si="1"/>
        <v>83</v>
      </c>
      <c r="S35" s="1">
        <f t="shared" si="2"/>
        <v>91</v>
      </c>
      <c r="T35" s="1">
        <f t="shared" si="3"/>
        <v>91</v>
      </c>
      <c r="V35" s="1">
        <f t="shared" si="4"/>
        <v>100</v>
      </c>
      <c r="W35" s="1">
        <f>ROUND(((F35/F$2*F$3)+(G35/G$2*G$3)+(H35/H$2*H$3)+(I35/I$2*I$3)+(J35/J$2*J$3)+(K35/K$2*K$3))/(F$3+G$3+H$3+I$3+J$3+K$3)*100,0)</f>
        <v>95</v>
      </c>
      <c r="X35" s="1">
        <f t="shared" si="5"/>
        <v>93</v>
      </c>
    </row>
    <row r="36" spans="1:24" ht="12.75">
      <c r="A36" s="6">
        <v>40</v>
      </c>
      <c r="B36" s="1">
        <v>20</v>
      </c>
      <c r="C36" s="1">
        <v>20</v>
      </c>
      <c r="D36"/>
      <c r="E36" s="1">
        <f aca="true" t="shared" si="11" ref="E36:E37">22+8</f>
        <v>30</v>
      </c>
      <c r="F36" s="1">
        <v>1</v>
      </c>
      <c r="G36" s="1">
        <v>40</v>
      </c>
      <c r="H36" s="1">
        <v>30</v>
      </c>
      <c r="I36" s="1">
        <v>29</v>
      </c>
      <c r="J36" s="1">
        <v>10</v>
      </c>
      <c r="K36" s="1">
        <v>30</v>
      </c>
      <c r="P36" s="1">
        <v>94</v>
      </c>
      <c r="Q36" s="1">
        <f t="shared" si="1"/>
        <v>85</v>
      </c>
      <c r="S36" s="1">
        <f t="shared" si="2"/>
        <v>93</v>
      </c>
      <c r="T36" s="1">
        <f t="shared" si="3"/>
        <v>93</v>
      </c>
      <c r="V36" s="1">
        <f t="shared" si="4"/>
        <v>100</v>
      </c>
      <c r="W36" s="1">
        <f>ROUND(((F36/F$2*F$3)+(G36/G$2*G$3)+(H36/H$2*H$3)+(I36/I$2*I$3)+(J36/J$2*J$3)+(K36/K$2*K$3))/(F$3+G$3+H$3+I$3+J$3+K$3)*100,0)</f>
        <v>99</v>
      </c>
      <c r="X36" s="1">
        <f t="shared" si="5"/>
        <v>96</v>
      </c>
    </row>
    <row r="37" spans="1:24" ht="12.75">
      <c r="A37" s="6">
        <v>42</v>
      </c>
      <c r="B37" s="1">
        <v>15</v>
      </c>
      <c r="C37" s="1">
        <v>20</v>
      </c>
      <c r="D37"/>
      <c r="E37" s="1">
        <f t="shared" si="11"/>
        <v>30</v>
      </c>
      <c r="F37" s="1">
        <v>1</v>
      </c>
      <c r="G37" s="1">
        <v>40</v>
      </c>
      <c r="H37" s="1">
        <v>24</v>
      </c>
      <c r="I37" s="1">
        <v>26</v>
      </c>
      <c r="J37" s="1">
        <v>10</v>
      </c>
      <c r="K37" s="1">
        <v>27</v>
      </c>
      <c r="P37" s="1">
        <v>88</v>
      </c>
      <c r="Q37" s="1">
        <f t="shared" si="1"/>
        <v>80</v>
      </c>
      <c r="S37" s="1">
        <f t="shared" si="2"/>
        <v>88</v>
      </c>
      <c r="T37" s="1">
        <f t="shared" si="3"/>
        <v>88</v>
      </c>
      <c r="V37" s="1">
        <f t="shared" si="4"/>
        <v>88</v>
      </c>
      <c r="W37" s="1">
        <f>ROUND(((F37/F$2*F$3)+(G37/G$2*G$3)+(H37/H$2*H$3)+(I37/I$2*I$3)+(J37/J$2*J$3)+(K37/K$2*K$3))/(F$3+G$3+H$3+I$3+J$3+K$3)*100,0)</f>
        <v>92</v>
      </c>
      <c r="X37" s="1">
        <f t="shared" si="5"/>
        <v>89</v>
      </c>
    </row>
    <row r="38" spans="1:24" ht="12.75">
      <c r="A38" s="6">
        <v>43</v>
      </c>
      <c r="B38" s="1">
        <v>20</v>
      </c>
      <c r="C38" s="1">
        <v>20</v>
      </c>
      <c r="D38"/>
      <c r="E38" s="1">
        <f>20+8</f>
        <v>28</v>
      </c>
      <c r="F38" s="1">
        <v>1</v>
      </c>
      <c r="G38" s="1">
        <v>38</v>
      </c>
      <c r="H38" s="1">
        <v>29</v>
      </c>
      <c r="I38" s="1">
        <v>30</v>
      </c>
      <c r="J38" s="1">
        <v>10</v>
      </c>
      <c r="K38" s="1">
        <v>30</v>
      </c>
      <c r="P38" s="1">
        <v>78</v>
      </c>
      <c r="Q38" s="1">
        <f t="shared" si="1"/>
        <v>71</v>
      </c>
      <c r="S38" s="1">
        <f t="shared" si="2"/>
        <v>79</v>
      </c>
      <c r="T38" s="1">
        <f t="shared" si="3"/>
        <v>79</v>
      </c>
      <c r="V38" s="1">
        <f t="shared" si="4"/>
        <v>100</v>
      </c>
      <c r="W38" s="1">
        <f>ROUND(((F38/F$2*F$3)+(G38/G$2*G$3)+(H38/H$2*H$3)+(I38/I$2*I$3)+(J38/J$2*J$3)+(K38/K$2*K$3))/(F$3+G$3+H$3+I$3+J$3+K$3)*100,0)</f>
        <v>99</v>
      </c>
      <c r="X38" s="1">
        <f t="shared" si="5"/>
        <v>89</v>
      </c>
    </row>
    <row r="39" spans="1:24" ht="12.75">
      <c r="A39" s="6">
        <v>44</v>
      </c>
      <c r="B39" s="1">
        <v>20</v>
      </c>
      <c r="C39" s="1">
        <v>20</v>
      </c>
      <c r="D39"/>
      <c r="E39" s="1">
        <f>22+8</f>
        <v>30</v>
      </c>
      <c r="F39" s="1">
        <v>1</v>
      </c>
      <c r="G39" s="1">
        <v>37</v>
      </c>
      <c r="H39" s="1">
        <v>30</v>
      </c>
      <c r="I39" s="1">
        <v>30</v>
      </c>
      <c r="J39" s="1">
        <v>10</v>
      </c>
      <c r="K39" s="1">
        <v>30</v>
      </c>
      <c r="P39" s="1">
        <v>87</v>
      </c>
      <c r="Q39" s="1">
        <f t="shared" si="1"/>
        <v>79</v>
      </c>
      <c r="S39" s="1">
        <f t="shared" si="2"/>
        <v>87</v>
      </c>
      <c r="T39" s="1">
        <f t="shared" si="3"/>
        <v>87</v>
      </c>
      <c r="V39" s="1">
        <f t="shared" si="4"/>
        <v>100</v>
      </c>
      <c r="W39" s="1">
        <f>ROUND(((F39/F$2*F$3)+(G39/G$2*G$3)+(H39/H$2*H$3)+(I39/I$2*I$3)+(J39/J$2*J$3)+(K39/K$2*K$3))/(F$3+G$3+H$3+I$3+J$3+K$3)*100,0)</f>
        <v>99</v>
      </c>
      <c r="X39" s="1">
        <f t="shared" si="5"/>
        <v>93</v>
      </c>
    </row>
    <row r="40" spans="1:24" ht="12.75">
      <c r="A40" s="6">
        <v>51</v>
      </c>
      <c r="B40" s="1">
        <v>16</v>
      </c>
      <c r="C40" s="1">
        <v>20</v>
      </c>
      <c r="D40"/>
      <c r="E40" s="1">
        <f>19+8</f>
        <v>27</v>
      </c>
      <c r="F40" s="1">
        <v>1</v>
      </c>
      <c r="G40" s="1">
        <v>38</v>
      </c>
      <c r="H40" s="1">
        <v>27</v>
      </c>
      <c r="I40" s="1">
        <v>30</v>
      </c>
      <c r="J40" s="1">
        <v>10</v>
      </c>
      <c r="K40" s="1">
        <v>30</v>
      </c>
      <c r="P40" s="1">
        <v>92</v>
      </c>
      <c r="Q40" s="1">
        <f t="shared" si="1"/>
        <v>84</v>
      </c>
      <c r="S40" s="1">
        <f t="shared" si="2"/>
        <v>92</v>
      </c>
      <c r="T40" s="1">
        <f t="shared" si="3"/>
        <v>92</v>
      </c>
      <c r="V40" s="1">
        <f t="shared" si="4"/>
        <v>90</v>
      </c>
      <c r="W40" s="1">
        <f>ROUND(((F40/F$2*F$3)+(G40/G$2*G$3)+(H40/H$2*H$3)+(I40/I$2*I$3)+(J40/J$2*J$3)+(K40/K$2*K$3))/(F$3+G$3+H$3+I$3+J$3+K$3)*100,0)</f>
        <v>98</v>
      </c>
      <c r="X40" s="1">
        <f t="shared" si="5"/>
        <v>94</v>
      </c>
    </row>
    <row r="41" spans="1:24" ht="12.75">
      <c r="A41" s="6">
        <v>52</v>
      </c>
      <c r="B41" s="1">
        <v>20</v>
      </c>
      <c r="C41" s="1">
        <v>0</v>
      </c>
      <c r="D41"/>
      <c r="E41" s="1">
        <f aca="true" t="shared" si="12" ref="E41:E42">22+8</f>
        <v>30</v>
      </c>
      <c r="F41" s="1">
        <v>1</v>
      </c>
      <c r="G41" s="1">
        <v>39</v>
      </c>
      <c r="H41" s="1">
        <v>30</v>
      </c>
      <c r="I41" s="1">
        <v>29</v>
      </c>
      <c r="J41" s="1">
        <v>10</v>
      </c>
      <c r="K41" s="1">
        <v>30</v>
      </c>
      <c r="P41" s="1">
        <v>100</v>
      </c>
      <c r="Q41" s="1">
        <f t="shared" si="1"/>
        <v>91</v>
      </c>
      <c r="S41" s="1">
        <f t="shared" si="2"/>
        <v>99</v>
      </c>
      <c r="T41" s="1">
        <f t="shared" si="3"/>
        <v>99</v>
      </c>
      <c r="V41" s="1">
        <f t="shared" si="4"/>
        <v>50</v>
      </c>
      <c r="W41" s="1">
        <f>ROUND(((F41/F$2*F$3)+(G41/G$2*G$3)+(H41/H$2*H$3)+(I41/I$2*I$3)+(J41/J$2*J$3)+(K41/K$2*K$3))/(F$3+G$3+H$3+I$3+J$3+K$3)*100,0)</f>
        <v>99</v>
      </c>
      <c r="X41" s="1">
        <f t="shared" si="5"/>
        <v>94</v>
      </c>
    </row>
    <row r="42" spans="1:24" ht="12.75">
      <c r="A42" s="6">
        <v>53</v>
      </c>
      <c r="B42" s="1">
        <v>20</v>
      </c>
      <c r="C42" s="1">
        <v>20</v>
      </c>
      <c r="D42"/>
      <c r="E42" s="1">
        <f t="shared" si="12"/>
        <v>30</v>
      </c>
      <c r="F42" s="1">
        <v>1</v>
      </c>
      <c r="G42" s="1">
        <v>40</v>
      </c>
      <c r="H42" s="1">
        <v>24</v>
      </c>
      <c r="I42" s="1">
        <v>26</v>
      </c>
      <c r="J42" s="1">
        <v>10</v>
      </c>
      <c r="K42" s="1">
        <v>27</v>
      </c>
      <c r="P42" s="1">
        <v>89</v>
      </c>
      <c r="Q42" s="1">
        <f t="shared" si="1"/>
        <v>81</v>
      </c>
      <c r="S42" s="1">
        <f t="shared" si="2"/>
        <v>89</v>
      </c>
      <c r="T42" s="1">
        <f t="shared" si="3"/>
        <v>89</v>
      </c>
      <c r="V42" s="1">
        <f t="shared" si="4"/>
        <v>100</v>
      </c>
      <c r="W42" s="1">
        <f>ROUND(((F42/F$2*F$3)+(G42/G$2*G$3)+(H42/H$2*H$3)+(I42/I$2*I$3)+(J42/J$2*J$3)+(K42/K$2*K$3))/(F$3+G$3+H$3+I$3+J$3+K$3)*100,0)</f>
        <v>92</v>
      </c>
      <c r="X42" s="1">
        <f t="shared" si="5"/>
        <v>91</v>
      </c>
    </row>
    <row r="43" spans="1:24" ht="12.75">
      <c r="A43" s="6">
        <v>54</v>
      </c>
      <c r="B43" s="1">
        <v>12</v>
      </c>
      <c r="C43" s="1">
        <v>0</v>
      </c>
      <c r="D43"/>
      <c r="E43" s="1">
        <f>19+8</f>
        <v>27</v>
      </c>
      <c r="F43" s="1">
        <v>1</v>
      </c>
      <c r="G43" s="1">
        <v>38</v>
      </c>
      <c r="H43" s="1">
        <v>27</v>
      </c>
      <c r="I43" s="1">
        <v>30</v>
      </c>
      <c r="J43" s="1">
        <v>10</v>
      </c>
      <c r="K43" s="1">
        <v>30</v>
      </c>
      <c r="P43" s="1">
        <v>95</v>
      </c>
      <c r="Q43" s="1">
        <f t="shared" si="1"/>
        <v>86</v>
      </c>
      <c r="S43" s="1">
        <f t="shared" si="2"/>
        <v>94</v>
      </c>
      <c r="T43" s="1">
        <f t="shared" si="3"/>
        <v>94</v>
      </c>
      <c r="V43" s="1">
        <f t="shared" si="4"/>
        <v>30</v>
      </c>
      <c r="W43" s="1">
        <f>ROUND(((F43/F$2*F$3)+(G43/G$2*G$3)+(H43/H$2*H$3)+(I43/I$2*I$3)+(J43/J$2*J$3)+(K43/K$2*K$3))/(F$3+G$3+H$3+I$3+J$3+K$3)*100,0)</f>
        <v>98</v>
      </c>
      <c r="X43" s="1">
        <f t="shared" si="5"/>
        <v>89</v>
      </c>
    </row>
    <row r="44" spans="1:24" ht="12.75">
      <c r="A44" s="6">
        <v>55</v>
      </c>
      <c r="B44" s="1">
        <v>18</v>
      </c>
      <c r="C44" s="1">
        <v>20</v>
      </c>
      <c r="D44"/>
      <c r="E44" s="1">
        <f>15+8</f>
        <v>23</v>
      </c>
      <c r="F44" s="1">
        <v>1</v>
      </c>
      <c r="G44" s="1">
        <v>39</v>
      </c>
      <c r="H44" s="1">
        <v>28</v>
      </c>
      <c r="I44" s="1">
        <v>29</v>
      </c>
      <c r="J44" s="1">
        <v>10</v>
      </c>
      <c r="K44" s="1">
        <v>23</v>
      </c>
      <c r="P44" s="1">
        <v>66</v>
      </c>
      <c r="Q44" s="1">
        <f t="shared" si="1"/>
        <v>60</v>
      </c>
      <c r="S44" s="1">
        <f t="shared" si="2"/>
        <v>68</v>
      </c>
      <c r="T44" s="1">
        <f t="shared" si="3"/>
        <v>68</v>
      </c>
      <c r="V44" s="1">
        <f t="shared" si="4"/>
        <v>95</v>
      </c>
      <c r="W44" s="1">
        <f>ROUND(((F44/F$2*F$3)+(G44/G$2*G$3)+(H44/H$2*H$3)+(I44/I$2*I$3)+(J44/J$2*J$3)+(K44/K$2*K$3))/(F$3+G$3+H$3+I$3+J$3+K$3)*100,0)</f>
        <v>91</v>
      </c>
      <c r="X44" s="1">
        <f t="shared" si="5"/>
        <v>79</v>
      </c>
    </row>
    <row r="45" spans="1:24" ht="12.75">
      <c r="A45" s="6">
        <v>60</v>
      </c>
      <c r="B45" s="1">
        <v>20</v>
      </c>
      <c r="C45" s="1">
        <v>20</v>
      </c>
      <c r="D45"/>
      <c r="E45" s="1">
        <f>20+5</f>
        <v>25</v>
      </c>
      <c r="F45" s="1">
        <v>1</v>
      </c>
      <c r="G45" s="1">
        <v>37</v>
      </c>
      <c r="H45" s="1">
        <v>29</v>
      </c>
      <c r="I45" s="1">
        <v>30</v>
      </c>
      <c r="J45" s="1">
        <v>10</v>
      </c>
      <c r="K45" s="1">
        <v>27</v>
      </c>
      <c r="P45" s="1">
        <v>90</v>
      </c>
      <c r="Q45" s="1">
        <f t="shared" si="1"/>
        <v>82</v>
      </c>
      <c r="S45" s="1">
        <f t="shared" si="2"/>
        <v>90</v>
      </c>
      <c r="T45" s="1">
        <f t="shared" si="3"/>
        <v>90</v>
      </c>
      <c r="V45" s="1">
        <f t="shared" si="4"/>
        <v>100</v>
      </c>
      <c r="W45" s="1">
        <f>ROUND(((F45/F$2*F$3)+(G45/G$2*G$3)+(H45/H$2*H$3)+(I45/I$2*I$3)+(J45/J$2*J$3)+(K45/K$2*K$3))/(F$3+G$3+H$3+I$3+J$3+K$3)*100,0)</f>
        <v>95</v>
      </c>
      <c r="X45" s="1">
        <f t="shared" si="5"/>
        <v>93</v>
      </c>
    </row>
    <row r="47" spans="1:24" ht="12.75">
      <c r="A47" s="1" t="s">
        <v>27</v>
      </c>
      <c r="B47" s="1">
        <f>ROUND(_xlfn.AVERAGEIF(B$4:B$45,"&gt;0"),2)</f>
        <v>17.86</v>
      </c>
      <c r="C47" s="1">
        <f>ROUND(_xlfn.AVERAGEIF(C$4:C$45,"&gt;0"),2)</f>
        <v>20</v>
      </c>
      <c r="E47" s="1">
        <f>ROUND(_xlfn.AVERAGEIF(E$4:E$45,"&gt;0"),2)</f>
        <v>28.31</v>
      </c>
      <c r="F47" s="1">
        <f>ROUND(_xlfn.AVERAGEIF(F$4:F$45,"&gt;0"),2)</f>
        <v>1</v>
      </c>
      <c r="G47" s="1">
        <f>ROUND(_xlfn.AVERAGEIF(G$4:G$45,"&gt;0"),2)</f>
        <v>38.74</v>
      </c>
      <c r="H47" s="1">
        <f>ROUND(_xlfn.AVERAGEIF(H$4:H$45,"&gt;0"),2)</f>
        <v>27.83</v>
      </c>
      <c r="I47" s="1">
        <f>ROUND(_xlfn.AVERAGEIF(I$4:I$45,"&gt;0"),2)</f>
        <v>28.79</v>
      </c>
      <c r="J47" s="1">
        <f>ROUND(_xlfn.AVERAGEIF(J$4:J$45,"&gt;0"),2)</f>
        <v>10</v>
      </c>
      <c r="K47" s="1">
        <f>ROUND(_xlfn.AVERAGEIF(K$4:K$45,"&gt;0"),2)</f>
        <v>28.55</v>
      </c>
      <c r="P47" s="1">
        <f>ROUND(_xlfn.AVERAGEIF(P$4:P$45,"&gt;0"),2)</f>
        <v>86.64</v>
      </c>
      <c r="Q47" s="1">
        <f>ROUND(_xlfn.AVERAGEIF(Q$4:Q$45,"&gt;0"),2)</f>
        <v>78.76</v>
      </c>
      <c r="S47" s="1">
        <f>ROUND(_xlfn.AVERAGEIF(S$4:S$45,"&gt;0"),2)</f>
        <v>86.76</v>
      </c>
      <c r="V47" s="1">
        <f>ROUND(_xlfn.AVERAGEIF(V$4:V$45,"&gt;0"),2)</f>
        <v>92.38</v>
      </c>
      <c r="W47" s="1">
        <f>ROUND(_xlfn.AVERAGEIF(W$4:W$45,"&gt;0"),2)</f>
        <v>96.33</v>
      </c>
      <c r="X47" s="1">
        <f>ROUND(_xlfn.AVERAGEIF(X$4:X$45,"&gt;0"),2)</f>
        <v>90.88</v>
      </c>
    </row>
    <row r="48" spans="1:24" ht="12.75">
      <c r="A48" s="1" t="s">
        <v>28</v>
      </c>
      <c r="B48" s="1">
        <f>MEDIAN(B$4:B$45)</f>
        <v>18</v>
      </c>
      <c r="C48" s="1">
        <f>MEDIAN(C$4:C$45)</f>
        <v>20</v>
      </c>
      <c r="E48" s="1">
        <f>MEDIAN(E$4:E$45)</f>
        <v>29</v>
      </c>
      <c r="F48" s="1">
        <f>MEDIAN(F$4:F$45)</f>
        <v>1</v>
      </c>
      <c r="G48" s="1">
        <f>MEDIAN(G$4:G$45)</f>
        <v>39</v>
      </c>
      <c r="H48" s="1">
        <f>MEDIAN(H$4:H$45)</f>
        <v>29</v>
      </c>
      <c r="I48" s="1">
        <f>MEDIAN(I$4:I$45)</f>
        <v>30</v>
      </c>
      <c r="J48" s="1">
        <f>MEDIAN(J$4:J$45)</f>
        <v>10</v>
      </c>
      <c r="K48" s="1">
        <f>MEDIAN(K$4:K$45)</f>
        <v>30</v>
      </c>
      <c r="P48" s="1">
        <f>MEDIAN(P$4:P$45)</f>
        <v>89.5</v>
      </c>
      <c r="Q48" s="1">
        <f>MEDIAN(Q$4:Q$45)</f>
        <v>81.5</v>
      </c>
      <c r="S48" s="1">
        <f>MEDIAN(S$4:S$45)</f>
        <v>89.5</v>
      </c>
      <c r="V48" s="1">
        <f>MEDIAN(V$4:V$45)</f>
        <v>95</v>
      </c>
      <c r="W48" s="1">
        <f>MEDIAN(W$4:W$45)</f>
        <v>98</v>
      </c>
      <c r="X48" s="1">
        <f>MEDIAN(X$4:X$45)</f>
        <v>92</v>
      </c>
    </row>
    <row r="51" spans="18:19" ht="12.75">
      <c r="R51" s="1" t="s">
        <v>29</v>
      </c>
      <c r="S51" s="1">
        <f>COUNTIF(S$4:S$45,"&gt;=90")</f>
        <v>21</v>
      </c>
    </row>
    <row r="52" spans="18:19" ht="12.75">
      <c r="R52" s="1" t="s">
        <v>30</v>
      </c>
      <c r="S52" s="1">
        <f>COUNTIF(S$4:S$45,"&gt;=80")-S51</f>
        <v>9</v>
      </c>
    </row>
    <row r="53" spans="18:19" ht="12.75">
      <c r="R53" s="1" t="s">
        <v>31</v>
      </c>
      <c r="S53" s="1">
        <f>COUNTIF(S$4:S$45,"&gt;=70")-S52-S51</f>
        <v>8</v>
      </c>
    </row>
    <row r="54" spans="18:19" ht="12.75">
      <c r="R54" s="1" t="s">
        <v>32</v>
      </c>
      <c r="S54" s="1">
        <f>COUNTIF(S$4:S$45,"&gt;=60")-S53-S52-S51</f>
        <v>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2018-05-18T23:48:31Z</dcterms:created>
  <dcterms:modified xsi:type="dcterms:W3CDTF">2018-06-18T02:25:50Z</dcterms:modified>
  <cp:category/>
  <cp:version/>
  <cp:contentType/>
  <cp:contentStatus/>
  <cp:revision>17</cp:revision>
</cp:coreProperties>
</file>