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peggyburnett/Desktop/MMB/Classes/CS565+589-HCI/CS565-s19/"/>
    </mc:Choice>
  </mc:AlternateContent>
  <xr:revisionPtr revIDLastSave="0" documentId="13_ncr:1_{4D27D14B-3952-614C-BB76-C712D4BF8E8A}" xr6:coauthVersionLast="36" xr6:coauthVersionMax="36" xr10:uidLastSave="{00000000-0000-0000-0000-000000000000}"/>
  <bookViews>
    <workbookView xWindow="7360" yWindow="460" windowWidth="19840" windowHeight="16220" xr2:uid="{00000000-000D-0000-FFFF-FFFF00000000}"/>
  </bookViews>
  <sheets>
    <sheet name="Work1" sheetId="1" r:id="rId1"/>
    <sheet name="Sheet 1" sheetId="2" r:id="rId2"/>
  </sheets>
  <calcPr calcId="181029" concurrentCalc="0"/>
</workbook>
</file>

<file path=xl/calcChain.xml><?xml version="1.0" encoding="utf-8"?>
<calcChain xmlns="http://schemas.openxmlformats.org/spreadsheetml/2006/main">
  <c r="S37" i="1" l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1" i="1"/>
  <c r="S10" i="1"/>
  <c r="S9" i="1"/>
  <c r="S8" i="1"/>
  <c r="S7" i="1"/>
  <c r="S6" i="1"/>
  <c r="S5" i="1"/>
  <c r="S2" i="1"/>
  <c r="S4" i="1"/>
  <c r="S12" i="1"/>
  <c r="P5" i="1"/>
  <c r="T5" i="1"/>
  <c r="U5" i="1"/>
  <c r="P28" i="1"/>
  <c r="T28" i="1"/>
  <c r="U28" i="1"/>
  <c r="P4" i="1"/>
  <c r="T4" i="1"/>
  <c r="U4" i="1"/>
  <c r="P36" i="1"/>
  <c r="T36" i="1"/>
  <c r="U36" i="1"/>
  <c r="P7" i="1"/>
  <c r="T7" i="1"/>
  <c r="U7" i="1"/>
  <c r="P16" i="1"/>
  <c r="T16" i="1"/>
  <c r="U16" i="1"/>
  <c r="P22" i="1"/>
  <c r="T22" i="1"/>
  <c r="U22" i="1"/>
  <c r="P13" i="1"/>
  <c r="T13" i="1"/>
  <c r="U13" i="1"/>
  <c r="P10" i="1"/>
  <c r="T10" i="1"/>
  <c r="U10" i="1"/>
  <c r="P14" i="1"/>
  <c r="T14" i="1"/>
  <c r="U14" i="1"/>
  <c r="P18" i="1"/>
  <c r="T18" i="1"/>
  <c r="U18" i="1"/>
  <c r="P17" i="1"/>
  <c r="T17" i="1"/>
  <c r="U17" i="1"/>
  <c r="P19" i="1"/>
  <c r="T19" i="1"/>
  <c r="U19" i="1"/>
  <c r="P31" i="1"/>
  <c r="T31" i="1"/>
  <c r="U31" i="1"/>
  <c r="P35" i="1"/>
  <c r="T35" i="1"/>
  <c r="U35" i="1"/>
  <c r="P34" i="1"/>
  <c r="T34" i="1"/>
  <c r="U34" i="1"/>
  <c r="P25" i="1"/>
  <c r="T25" i="1"/>
  <c r="U25" i="1"/>
  <c r="P33" i="1"/>
  <c r="T33" i="1"/>
  <c r="U33" i="1"/>
  <c r="P12" i="1"/>
  <c r="T12" i="1"/>
  <c r="U12" i="1"/>
  <c r="P15" i="1"/>
  <c r="T15" i="1"/>
  <c r="U15" i="1"/>
  <c r="P27" i="1"/>
  <c r="T27" i="1"/>
  <c r="U27" i="1"/>
  <c r="P37" i="1"/>
  <c r="T37" i="1"/>
  <c r="U37" i="1"/>
  <c r="P11" i="1"/>
  <c r="T11" i="1"/>
  <c r="U11" i="1"/>
  <c r="P23" i="1"/>
  <c r="T23" i="1"/>
  <c r="U23" i="1"/>
  <c r="P24" i="1"/>
  <c r="T24" i="1"/>
  <c r="U24" i="1"/>
  <c r="P30" i="1"/>
  <c r="T30" i="1"/>
  <c r="U30" i="1"/>
  <c r="P6" i="1"/>
  <c r="T6" i="1"/>
  <c r="U6" i="1"/>
  <c r="P21" i="1"/>
  <c r="T21" i="1"/>
  <c r="U21" i="1"/>
  <c r="P20" i="1"/>
  <c r="T20" i="1"/>
  <c r="U20" i="1"/>
  <c r="P8" i="1"/>
  <c r="T8" i="1"/>
  <c r="U8" i="1"/>
  <c r="P26" i="1"/>
  <c r="T26" i="1"/>
  <c r="U26" i="1"/>
  <c r="P32" i="1"/>
  <c r="T32" i="1"/>
  <c r="U32" i="1"/>
  <c r="P9" i="1"/>
  <c r="T9" i="1"/>
  <c r="U9" i="1"/>
  <c r="Q2" i="1"/>
  <c r="T2" i="1"/>
  <c r="U2" i="1"/>
  <c r="T29" i="1"/>
  <c r="F46" i="2"/>
  <c r="E46" i="2"/>
  <c r="D46" i="2"/>
  <c r="C46" i="2"/>
  <c r="M37" i="2"/>
  <c r="L37" i="2"/>
  <c r="K37" i="2"/>
  <c r="J37" i="2"/>
  <c r="G37" i="2"/>
  <c r="F37" i="2"/>
  <c r="E37" i="2"/>
  <c r="D37" i="2"/>
  <c r="C37" i="2"/>
  <c r="M27" i="2"/>
  <c r="L27" i="2"/>
  <c r="K27" i="2"/>
  <c r="J27" i="2"/>
  <c r="F27" i="2"/>
  <c r="E27" i="2"/>
  <c r="D27" i="2"/>
  <c r="C27" i="2"/>
  <c r="M18" i="2"/>
  <c r="L18" i="2"/>
  <c r="K18" i="2"/>
  <c r="J18" i="2"/>
  <c r="E18" i="2"/>
  <c r="D18" i="2"/>
  <c r="C18" i="2"/>
  <c r="AC9" i="2"/>
  <c r="AB5" i="2"/>
  <c r="AB6" i="2"/>
  <c r="AB7" i="2"/>
  <c r="AB8" i="2"/>
  <c r="AB9" i="2"/>
  <c r="AA5" i="2"/>
  <c r="AA6" i="2"/>
  <c r="AA7" i="2"/>
  <c r="AA8" i="2"/>
  <c r="AA9" i="2"/>
  <c r="Z5" i="2"/>
  <c r="Z6" i="2"/>
  <c r="Z7" i="2"/>
  <c r="Z8" i="2"/>
  <c r="Z9" i="2"/>
  <c r="Y5" i="2"/>
  <c r="Y6" i="2"/>
  <c r="Y7" i="2"/>
  <c r="Y8" i="2"/>
  <c r="Y9" i="2"/>
  <c r="T9" i="2"/>
  <c r="S9" i="2"/>
  <c r="R9" i="2"/>
  <c r="Q9" i="2"/>
  <c r="P9" i="2"/>
  <c r="L9" i="2"/>
  <c r="K9" i="2"/>
  <c r="J9" i="2"/>
  <c r="E9" i="2"/>
  <c r="D9" i="2"/>
  <c r="C9" i="2"/>
  <c r="AE8" i="2"/>
  <c r="X8" i="2"/>
  <c r="V8" i="2"/>
  <c r="O8" i="2"/>
  <c r="AE7" i="2"/>
  <c r="X7" i="2"/>
  <c r="V7" i="2"/>
  <c r="R4" i="2"/>
  <c r="O7" i="2"/>
  <c r="AE6" i="2"/>
  <c r="X6" i="2"/>
  <c r="V6" i="2"/>
  <c r="Q4" i="2"/>
  <c r="O6" i="2"/>
  <c r="AE5" i="2"/>
  <c r="X5" i="2"/>
  <c r="V5" i="2"/>
  <c r="P4" i="2"/>
  <c r="O5" i="2"/>
  <c r="AC4" i="2"/>
  <c r="S4" i="2"/>
  <c r="AB4" i="2"/>
  <c r="AA4" i="2"/>
  <c r="Z4" i="2"/>
  <c r="Y4" i="2"/>
  <c r="X3" i="2"/>
  <c r="O3" i="2"/>
  <c r="U41" i="1"/>
  <c r="T41" i="1"/>
  <c r="S41" i="1"/>
  <c r="R41" i="1"/>
  <c r="Q41" i="1"/>
  <c r="P41" i="1"/>
  <c r="N41" i="1"/>
  <c r="J41" i="1"/>
  <c r="I41" i="1"/>
  <c r="H41" i="1"/>
  <c r="G41" i="1"/>
  <c r="F41" i="1"/>
  <c r="E41" i="1"/>
  <c r="D41" i="1"/>
  <c r="C41" i="1"/>
  <c r="B41" i="1"/>
  <c r="U40" i="1"/>
  <c r="T40" i="1"/>
  <c r="S40" i="1"/>
  <c r="R40" i="1"/>
  <c r="Q40" i="1"/>
  <c r="P40" i="1"/>
  <c r="N40" i="1"/>
  <c r="J40" i="1"/>
  <c r="I40" i="1"/>
  <c r="H40" i="1"/>
  <c r="G40" i="1"/>
  <c r="F40" i="1"/>
  <c r="E40" i="1"/>
  <c r="D40" i="1"/>
  <c r="C40" i="1"/>
  <c r="B40" i="1"/>
</calcChain>
</file>

<file path=xl/sharedStrings.xml><?xml version="1.0" encoding="utf-8"?>
<sst xmlns="http://schemas.openxmlformats.org/spreadsheetml/2006/main" count="124" uniqueCount="79">
  <si>
    <t>Secret #</t>
  </si>
  <si>
    <t>HW 1</t>
  </si>
  <si>
    <t>HW 2</t>
  </si>
  <si>
    <t>Proj1</t>
  </si>
  <si>
    <t>Proj2HE-Part1</t>
  </si>
  <si>
    <t>Proj2HE-Part2</t>
  </si>
  <si>
    <t>Proj3-User</t>
  </si>
  <si>
    <t xml:space="preserve">Proj4 (DG 1) </t>
  </si>
  <si>
    <t>Proj5 (DG 2)</t>
  </si>
  <si>
    <t>ProjFinalReport+Prototype</t>
  </si>
  <si>
    <t>Partic-DG1</t>
  </si>
  <si>
    <t>Partic-FinalPres</t>
  </si>
  <si>
    <t>Partic-verbal</t>
  </si>
  <si>
    <t>Midterm%</t>
  </si>
  <si>
    <t>Final Exam</t>
  </si>
  <si>
    <t>Midterm%-curved</t>
  </si>
  <si>
    <t>Final Exam-guess</t>
  </si>
  <si>
    <t>Participation</t>
  </si>
  <si>
    <t>TotHW</t>
  </si>
  <si>
    <t>ProjTotal</t>
  </si>
  <si>
    <t>CourseSoFar</t>
  </si>
  <si>
    <t>letter so far</t>
  </si>
  <si>
    <t>team up/down</t>
  </si>
  <si>
    <t>final grade</t>
  </si>
  <si>
    <t xml:space="preserve">    Points Possible</t>
  </si>
  <si>
    <t>Weight</t>
  </si>
  <si>
    <t>WRESTORE</t>
  </si>
  <si>
    <t>Suleman Hamood A</t>
  </si>
  <si>
    <t>GenderMag</t>
  </si>
  <si>
    <t>HazAdapt-Mgrs</t>
  </si>
  <si>
    <t>InterACTWEL</t>
  </si>
  <si>
    <t>TAHMO</t>
  </si>
  <si>
    <t>HazAdapt-Public</t>
  </si>
  <si>
    <t>Campus Hero</t>
  </si>
  <si>
    <t>Mean&gt;0</t>
  </si>
  <si>
    <t>Median</t>
  </si>
  <si>
    <t>MidTerm (Team Participation: last question)</t>
  </si>
  <si>
    <t>Final</t>
  </si>
  <si>
    <t>Average</t>
  </si>
  <si>
    <t>Down: only half of their "fair share"</t>
  </si>
  <si>
    <t>AME</t>
  </si>
  <si>
    <t>Down: at least 25% less than avg of rest of team</t>
  </si>
  <si>
    <t>Reem Abu Arafah</t>
  </si>
  <si>
    <t>Wei-Jen Chen</t>
  </si>
  <si>
    <t>Yi Xuan Chia</t>
  </si>
  <si>
    <t>Eman Almadhoun</t>
  </si>
  <si>
    <t>Alexandria LeClerc</t>
  </si>
  <si>
    <t>Kajal P Devalapur</t>
  </si>
  <si>
    <t>Total</t>
  </si>
  <si>
    <t>Up: &gt;=2s their "share"</t>
  </si>
  <si>
    <t>Up: at least 25% more than avg of rest of team</t>
  </si>
  <si>
    <t>Abdulkarim Alghamdi</t>
  </si>
  <si>
    <t>Efrain Noa Yarasca</t>
  </si>
  <si>
    <t>Yufei Bai</t>
  </si>
  <si>
    <t>Majid Reza Hosseinieh</t>
  </si>
  <si>
    <t>Deval Prashant Kaku</t>
  </si>
  <si>
    <t>Yuan Zhao</t>
  </si>
  <si>
    <t>Mariam Guizani</t>
  </si>
  <si>
    <t>Omeed Habibelahian</t>
  </si>
  <si>
    <t>Arash Shahbaz</t>
  </si>
  <si>
    <t>Yipeng Song</t>
  </si>
  <si>
    <t>Tanmay Badageri</t>
  </si>
  <si>
    <t>Virginia Katz</t>
  </si>
  <si>
    <t>Uday Ramesh Phalak</t>
  </si>
  <si>
    <t>Pallavi P Sapale</t>
  </si>
  <si>
    <t>Networking Night</t>
  </si>
  <si>
    <t>Qi Chen</t>
  </si>
  <si>
    <t>Wei Chen</t>
  </si>
  <si>
    <t>Jiaming Guo</t>
  </si>
  <si>
    <t>Xintong Wang</t>
  </si>
  <si>
    <t>Yin Xue</t>
  </si>
  <si>
    <t>Christopher Kawell</t>
  </si>
  <si>
    <t>Mingyang Li</t>
  </si>
  <si>
    <t>Louis Panton</t>
  </si>
  <si>
    <t>Bowen Shi</t>
  </si>
  <si>
    <t>Kun Chen</t>
  </si>
  <si>
    <t>Yujie Jiang</t>
  </si>
  <si>
    <t>Muqi Wang</t>
  </si>
  <si>
    <t>Xingnuo Wu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</si>
</sst>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Arial"/>
    </font>
    <font>
      <sz val="12"/>
      <color indexed="9"/>
      <name val="Calibri"/>
    </font>
    <font>
      <b/>
      <sz val="11"/>
      <color indexed="8"/>
      <name val="Calibri"/>
    </font>
    <font>
      <b/>
      <sz val="10"/>
      <color indexed="8"/>
      <name val="Arial"/>
    </font>
    <font>
      <sz val="11"/>
      <color indexed="10"/>
      <name val="Calibri"/>
    </font>
  </fonts>
  <fills count="1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gradientFill degree="270">
        <stop position="0">
          <color rgb="FFFFC6B3"/>
        </stop>
        <stop position="0.35">
          <color rgb="FFFED6C9"/>
        </stop>
        <stop position="1">
          <color rgb="FFFFEFEA"/>
        </stop>
      </gradientFill>
    </fill>
    <fill>
      <patternFill patternType="solid">
        <fgColor indexed="28"/>
        <bgColor auto="1"/>
      </patternFill>
    </fill>
    <fill>
      <gradientFill degree="270">
        <stop position="0">
          <color rgb="FFBCF6A3"/>
        </stop>
        <stop position="0.35">
          <color rgb="FFCFF7BF"/>
        </stop>
        <stop position="1">
          <color rgb="FFECFDE5"/>
        </stop>
      </gradientFill>
    </fill>
    <fill>
      <gradientFill degree="270">
        <stop position="0">
          <color rgb="FFFFE2BA"/>
        </stop>
        <stop position="0.35">
          <color rgb="FFFFEACE"/>
        </stop>
        <stop position="1">
          <color rgb="FFFFF6EC"/>
        </stop>
      </gradientFill>
    </fill>
  </fills>
  <borders count="13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</borders>
  <cellStyleXfs count="1">
    <xf numFmtId="0" fontId="0" fillId="0" borderId="0" applyNumberFormat="0" applyFill="0" applyBorder="0" applyProtection="0"/>
  </cellStyleXfs>
  <cellXfs count="61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/>
    <xf numFmtId="49" fontId="1" fillId="3" borderId="3" xfId="0" applyNumberFormat="1" applyFont="1" applyFill="1" applyBorder="1" applyAlignment="1"/>
    <xf numFmtId="49" fontId="1" fillId="2" borderId="4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0" fontId="0" fillId="2" borderId="6" xfId="0" applyNumberFormat="1" applyFont="1" applyFill="1" applyBorder="1" applyAlignment="1"/>
    <xf numFmtId="0" fontId="1" fillId="2" borderId="7" xfId="0" applyNumberFormat="1" applyFont="1" applyFill="1" applyBorder="1" applyAlignment="1"/>
    <xf numFmtId="49" fontId="1" fillId="4" borderId="8" xfId="0" applyNumberFormat="1" applyFont="1" applyFill="1" applyBorder="1" applyAlignment="1"/>
    <xf numFmtId="0" fontId="1" fillId="4" borderId="9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1" fillId="4" borderId="9" xfId="0" applyNumberFormat="1" applyFont="1" applyFill="1" applyBorder="1" applyAlignment="1"/>
    <xf numFmtId="0" fontId="1" fillId="4" borderId="3" xfId="0" applyNumberFormat="1" applyFont="1" applyFill="1" applyBorder="1" applyAlignment="1"/>
    <xf numFmtId="0" fontId="1" fillId="4" borderId="3" xfId="0" applyFont="1" applyFill="1" applyBorder="1" applyAlignment="1"/>
    <xf numFmtId="2" fontId="1" fillId="4" borderId="9" xfId="0" applyNumberFormat="1" applyFont="1" applyFill="1" applyBorder="1" applyAlignment="1"/>
    <xf numFmtId="0" fontId="1" fillId="4" borderId="10" xfId="0" applyFont="1" applyFill="1" applyBorder="1" applyAlignment="1">
      <alignment horizontal="center"/>
    </xf>
    <xf numFmtId="0" fontId="1" fillId="2" borderId="6" xfId="0" applyNumberFormat="1" applyFont="1" applyFill="1" applyBorder="1" applyAlignment="1"/>
    <xf numFmtId="0" fontId="0" fillId="2" borderId="11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49" fontId="0" fillId="2" borderId="1" xfId="0" applyNumberFormat="1" applyFont="1" applyFill="1" applyBorder="1" applyAlignment="1"/>
    <xf numFmtId="49" fontId="0" fillId="2" borderId="2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0" fillId="0" borderId="0" xfId="0" applyNumberFormat="1" applyFont="1" applyAlignment="1"/>
    <xf numFmtId="0" fontId="0" fillId="2" borderId="5" xfId="0" applyFont="1" applyFill="1" applyBorder="1" applyAlignment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0" fillId="2" borderId="2" xfId="0" applyFont="1" applyFill="1" applyBorder="1" applyAlignment="1"/>
    <xf numFmtId="49" fontId="0" fillId="6" borderId="9" xfId="0" applyNumberFormat="1" applyFont="1" applyFill="1" applyBorder="1" applyAlignment="1"/>
    <xf numFmtId="0" fontId="0" fillId="6" borderId="10" xfId="0" applyFont="1" applyFill="1" applyBorder="1" applyAlignment="1"/>
    <xf numFmtId="49" fontId="3" fillId="7" borderId="9" xfId="0" applyNumberFormat="1" applyFont="1" applyFill="1" applyBorder="1" applyAlignment="1"/>
    <xf numFmtId="0" fontId="0" fillId="2" borderId="4" xfId="0" applyFont="1" applyFill="1" applyBorder="1" applyAlignment="1"/>
    <xf numFmtId="49" fontId="2" fillId="5" borderId="12" xfId="0" applyNumberFormat="1" applyFont="1" applyFill="1" applyBorder="1" applyAlignment="1"/>
    <xf numFmtId="49" fontId="0" fillId="7" borderId="9" xfId="0" applyNumberFormat="1" applyFont="1" applyFill="1" applyBorder="1" applyAlignment="1"/>
    <xf numFmtId="1" fontId="0" fillId="2" borderId="1" xfId="0" applyNumberFormat="1" applyFont="1" applyFill="1" applyBorder="1" applyAlignment="1"/>
    <xf numFmtId="49" fontId="4" fillId="8" borderId="9" xfId="0" applyNumberFormat="1" applyFont="1" applyFill="1" applyBorder="1" applyAlignment="1"/>
    <xf numFmtId="0" fontId="4" fillId="8" borderId="10" xfId="0" applyFont="1" applyFill="1" applyBorder="1" applyAlignment="1"/>
    <xf numFmtId="0" fontId="0" fillId="2" borderId="2" xfId="0" applyNumberFormat="1" applyFont="1" applyFill="1" applyBorder="1" applyAlignment="1"/>
    <xf numFmtId="49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49" fontId="2" fillId="9" borderId="8" xfId="0" applyNumberFormat="1" applyFont="1" applyFill="1" applyBorder="1" applyAlignment="1"/>
    <xf numFmtId="49" fontId="2" fillId="10" borderId="12" xfId="0" applyNumberFormat="1" applyFont="1" applyFill="1" applyBorder="1" applyAlignment="1"/>
    <xf numFmtId="49" fontId="2" fillId="11" borderId="12" xfId="0" applyNumberFormat="1" applyFont="1" applyFill="1" applyBorder="1" applyAlignment="1"/>
    <xf numFmtId="49" fontId="2" fillId="12" borderId="12" xfId="0" applyNumberFormat="1" applyFont="1" applyFill="1" applyBorder="1" applyAlignment="1"/>
    <xf numFmtId="49" fontId="2" fillId="13" borderId="12" xfId="0" applyNumberFormat="1" applyFont="1" applyFill="1" applyBorder="1" applyAlignment="1"/>
    <xf numFmtId="49" fontId="2" fillId="14" borderId="12" xfId="0" applyNumberFormat="1" applyFont="1" applyFill="1" applyBorder="1" applyAlignment="1"/>
    <xf numFmtId="49" fontId="2" fillId="15" borderId="12" xfId="0" applyNumberFormat="1" applyFont="1" applyFill="1" applyBorder="1" applyAlignment="1"/>
    <xf numFmtId="49" fontId="0" fillId="2" borderId="12" xfId="0" applyNumberFormat="1" applyFont="1" applyFill="1" applyBorder="1" applyAlignment="1"/>
    <xf numFmtId="0" fontId="0" fillId="2" borderId="1" xfId="0" applyFont="1" applyFill="1" applyBorder="1" applyAlignment="1"/>
    <xf numFmtId="49" fontId="2" fillId="2" borderId="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33333"/>
      <rgbColor rgb="FFFFFFFF"/>
      <rgbColor rgb="FFAAAAAA"/>
      <rgbColor rgb="FFFFFF99"/>
      <rgbColor rgb="FFC0C0C0"/>
      <rgbColor rgb="FFFFFF00"/>
      <rgbColor rgb="FFC5DEB5"/>
      <rgbColor rgb="FFFFACF2"/>
      <rgbColor rgb="FFFF0000"/>
      <rgbColor rgb="FFBDD6EE"/>
      <rgbColor rgb="FF7F6000"/>
      <rgbColor rgb="FF0563C1"/>
      <rgbColor rgb="FFFFC000"/>
      <rgbColor rgb="FFFF8AD8"/>
      <rgbColor rgb="FF9CC2E5"/>
      <rgbColor rgb="FF00A049"/>
      <rgbColor rgb="FF70AD47"/>
      <rgbColor rgb="FFF19D64"/>
      <rgbColor rgb="FFA5A5A5"/>
      <rgbColor rgb="FF4472C4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41"/>
  <sheetViews>
    <sheetView showGridLines="0" tabSelected="1" workbookViewId="0">
      <pane xSplit="1360" ySplit="1280" activePane="bottomRight"/>
      <selection pane="topRight" activeCell="D1" sqref="D1:D1048576"/>
      <selection pane="bottomLeft" activeCell="A12" sqref="A12:XFD12"/>
      <selection pane="bottomRight" activeCell="H17" sqref="H17"/>
    </sheetView>
  </sheetViews>
  <sheetFormatPr baseColWidth="10" defaultColWidth="14.5" defaultRowHeight="15" customHeight="1" x14ac:dyDescent="0.15"/>
  <cols>
    <col min="1" max="1" width="7.5" style="1" customWidth="1"/>
    <col min="2" max="2" width="7" style="1" customWidth="1"/>
    <col min="3" max="3" width="7.33203125" style="1" customWidth="1"/>
    <col min="4" max="4" width="6.5" style="1" customWidth="1"/>
    <col min="5" max="10" width="11" style="1" customWidth="1"/>
    <col min="11" max="11" width="9.5" style="1" customWidth="1"/>
    <col min="12" max="13" width="11" style="1" customWidth="1"/>
    <col min="14" max="14" width="8.83203125" style="1" customWidth="1"/>
    <col min="15" max="15" width="10.1640625" style="1" customWidth="1"/>
    <col min="16" max="18" width="11" style="1" customWidth="1"/>
    <col min="19" max="19" width="6.83203125" style="1" customWidth="1"/>
    <col min="20" max="24" width="11" style="1" customWidth="1"/>
    <col min="25" max="249" width="14.5" style="1" customWidth="1"/>
  </cols>
  <sheetData>
    <row r="1" spans="1:24" ht="14.25" customHeight="1" x14ac:dyDescent="0.2">
      <c r="A1" s="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4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6" t="s">
        <v>21</v>
      </c>
      <c r="W1" s="3" t="s">
        <v>22</v>
      </c>
      <c r="X1" s="2" t="s">
        <v>23</v>
      </c>
    </row>
    <row r="2" spans="1:24" ht="14.25" customHeight="1" x14ac:dyDescent="0.2">
      <c r="A2" s="7" t="s">
        <v>24</v>
      </c>
      <c r="B2" s="10">
        <v>20</v>
      </c>
      <c r="C2" s="10">
        <v>20</v>
      </c>
      <c r="D2" s="10">
        <v>30</v>
      </c>
      <c r="E2" s="10">
        <v>1</v>
      </c>
      <c r="F2" s="10">
        <v>25</v>
      </c>
      <c r="G2" s="10">
        <v>30</v>
      </c>
      <c r="H2" s="10">
        <v>30</v>
      </c>
      <c r="I2" s="10">
        <v>10</v>
      </c>
      <c r="J2" s="10">
        <v>30</v>
      </c>
      <c r="K2" s="10">
        <v>5</v>
      </c>
      <c r="L2" s="10">
        <v>5</v>
      </c>
      <c r="M2" s="10">
        <v>5</v>
      </c>
      <c r="N2" s="10">
        <v>100</v>
      </c>
      <c r="O2" s="10">
        <v>100</v>
      </c>
      <c r="P2" s="11">
        <v>100</v>
      </c>
      <c r="Q2" s="11">
        <f>P2</f>
        <v>100</v>
      </c>
      <c r="R2" s="12">
        <v>5</v>
      </c>
      <c r="S2" s="11">
        <f>ROUND((((B2)/B$2*B$3)+(C2/C$2*C$3))/(B$3+C$3)*100,0)</f>
        <v>100</v>
      </c>
      <c r="T2" s="11">
        <f>ROUND(((D2/D$2*D$3)+(E2/E$2*E$3)+(F2/F$2*F$3)+(G2/G$2*G$3)+(H2/H$2*H$3)+(I2/I$2*I$3))/(D$3+E$3+F$3+G$3+H$3+I$3)*100,0)</f>
        <v>100</v>
      </c>
      <c r="U2" s="11">
        <f t="shared" ref="U2" si="0">ROUND(((P2*P$3)+(Q2*Q$3)+(S2*S$3)+(T2*T$3))/(P$3+Q$3+S$3+T$3),0)</f>
        <v>100</v>
      </c>
      <c r="V2" s="8"/>
      <c r="W2" s="9"/>
      <c r="X2" s="9"/>
    </row>
    <row r="3" spans="1:24" ht="14.25" customHeight="1" x14ac:dyDescent="0.2">
      <c r="A3" s="13" t="s">
        <v>25</v>
      </c>
      <c r="B3" s="16">
        <v>0.5</v>
      </c>
      <c r="C3" s="16">
        <v>0.5</v>
      </c>
      <c r="D3" s="16">
        <v>2.5000000000000001E-2</v>
      </c>
      <c r="E3" s="16">
        <v>2.5000000000000001E-2</v>
      </c>
      <c r="F3" s="16">
        <v>0.17499999999999999</v>
      </c>
      <c r="G3" s="16">
        <v>0.17499999999999999</v>
      </c>
      <c r="H3" s="16">
        <v>0.2</v>
      </c>
      <c r="I3" s="16">
        <v>0.05</v>
      </c>
      <c r="J3" s="16">
        <v>0.35</v>
      </c>
      <c r="K3" s="14"/>
      <c r="L3" s="14"/>
      <c r="M3" s="14"/>
      <c r="N3" s="14"/>
      <c r="O3" s="16">
        <v>0.25</v>
      </c>
      <c r="P3" s="17">
        <v>0.25</v>
      </c>
      <c r="Q3" s="17">
        <v>0.25</v>
      </c>
      <c r="R3" s="16">
        <v>0.05</v>
      </c>
      <c r="S3" s="17">
        <v>0.1</v>
      </c>
      <c r="T3" s="17">
        <v>0.35</v>
      </c>
      <c r="U3" s="18"/>
      <c r="V3" s="19"/>
      <c r="W3" s="15"/>
      <c r="X3" s="20"/>
    </row>
    <row r="4" spans="1:24" ht="14.25" customHeight="1" x14ac:dyDescent="0.2">
      <c r="A4" s="21">
        <v>1</v>
      </c>
      <c r="B4" s="22">
        <v>20</v>
      </c>
      <c r="C4" s="11">
        <v>20</v>
      </c>
      <c r="D4" s="11">
        <v>30</v>
      </c>
      <c r="E4" s="11">
        <v>1</v>
      </c>
      <c r="F4" s="11">
        <v>25</v>
      </c>
      <c r="G4" s="11">
        <v>30</v>
      </c>
      <c r="H4" s="11">
        <v>27</v>
      </c>
      <c r="I4" s="11">
        <v>10</v>
      </c>
      <c r="J4" s="23"/>
      <c r="K4" s="23"/>
      <c r="L4" s="23"/>
      <c r="M4" s="23"/>
      <c r="N4" s="11">
        <v>55</v>
      </c>
      <c r="O4" s="23"/>
      <c r="P4" s="11">
        <f>N4+10</f>
        <v>65</v>
      </c>
      <c r="Q4" s="29"/>
      <c r="R4" s="23"/>
      <c r="S4" s="11">
        <f>ROUND((((B4)/B$2*B$3)+(C4/C$2*C$3))/(B$3+C$3)*100,0)</f>
        <v>100</v>
      </c>
      <c r="T4" s="11">
        <f>ROUND(((D4/D$2*D$3)+(E4/E$2*E$3)+(F4/F$2*F$3)+(G4/G$2*G$3)+(H4/H$2*H$3)+(I4/I$2*I$3))/(D$3+E$3+F$3+G$3+H$3+I$3)*100,0)</f>
        <v>97</v>
      </c>
      <c r="U4" s="11">
        <f>ROUND(((P4*P$3)+(S4*S$3)+(T4*T$3))/(P$3+S$3+T$3),0)</f>
        <v>86</v>
      </c>
      <c r="V4" s="23"/>
      <c r="W4" s="23"/>
      <c r="X4" s="23"/>
    </row>
    <row r="5" spans="1:24" ht="14.25" customHeight="1" x14ac:dyDescent="0.2">
      <c r="A5" s="25">
        <v>2</v>
      </c>
      <c r="B5" s="28">
        <v>20</v>
      </c>
      <c r="C5" s="24">
        <v>20</v>
      </c>
      <c r="D5" s="24">
        <v>30</v>
      </c>
      <c r="E5" s="24">
        <v>1</v>
      </c>
      <c r="F5" s="24">
        <v>23</v>
      </c>
      <c r="G5" s="24">
        <v>29</v>
      </c>
      <c r="H5" s="24">
        <v>25</v>
      </c>
      <c r="I5" s="24">
        <v>10</v>
      </c>
      <c r="J5" s="29"/>
      <c r="K5" s="29"/>
      <c r="L5" s="29"/>
      <c r="M5" s="29"/>
      <c r="N5" s="24">
        <v>64</v>
      </c>
      <c r="O5" s="29"/>
      <c r="P5" s="24">
        <f>N5+10</f>
        <v>74</v>
      </c>
      <c r="Q5" s="29"/>
      <c r="R5" s="29"/>
      <c r="S5" s="11">
        <f>ROUND((((B5)/B$2*B$3)+(C5/C$2*C$3))/(B$3+C$3)*100,0)</f>
        <v>100</v>
      </c>
      <c r="T5" s="11">
        <f>ROUND(((D5/D$2*D$3)+(E5/E$2*E$3)+(F5/F$2*F$3)+(G5/G$2*G$3)+(H5/H$2*H$3)+(I5/I$2*I$3))/(D$3+E$3+F$3+G$3+H$3+I$3)*100,0)</f>
        <v>92</v>
      </c>
      <c r="U5" s="11">
        <f>ROUND(((P5*P$3)+(S5*S$3)+(T5*T$3))/(P$3+S$3+T$3),0)</f>
        <v>87</v>
      </c>
      <c r="V5" s="29"/>
      <c r="W5" s="29"/>
      <c r="X5" s="29"/>
    </row>
    <row r="6" spans="1:24" ht="14.25" customHeight="1" x14ac:dyDescent="0.2">
      <c r="A6" s="25">
        <v>3</v>
      </c>
      <c r="B6" s="28">
        <v>20</v>
      </c>
      <c r="C6" s="24">
        <v>0</v>
      </c>
      <c r="D6" s="24">
        <v>28</v>
      </c>
      <c r="E6" s="24">
        <v>1</v>
      </c>
      <c r="F6" s="24">
        <v>22</v>
      </c>
      <c r="G6" s="24">
        <v>29</v>
      </c>
      <c r="H6" s="24">
        <v>28</v>
      </c>
      <c r="I6" s="24">
        <v>10</v>
      </c>
      <c r="J6" s="29"/>
      <c r="K6" s="29"/>
      <c r="L6" s="29"/>
      <c r="M6" s="29"/>
      <c r="N6" s="24">
        <v>79</v>
      </c>
      <c r="O6" s="29"/>
      <c r="P6" s="24">
        <f>N6+10</f>
        <v>89</v>
      </c>
      <c r="Q6" s="29"/>
      <c r="R6" s="29"/>
      <c r="S6" s="11">
        <f>ROUND((((B6)/B$2*B$3)+(C6/C$2*C$3))/(B$3+C$3)*100,0)</f>
        <v>50</v>
      </c>
      <c r="T6" s="11">
        <f>ROUND(((D6/D$2*D$3)+(E6/E$2*E$3)+(F6/F$2*F$3)+(G6/G$2*G$3)+(H6/H$2*H$3)+(I6/I$2*I$3))/(D$3+E$3+F$3+G$3+H$3+I$3)*100,0)</f>
        <v>94</v>
      </c>
      <c r="U6" s="11">
        <f>ROUND(((P6*P$3)+(S6*S$3)+(T6*T$3))/(P$3+S$3+T$3),0)</f>
        <v>86</v>
      </c>
      <c r="V6" s="29"/>
      <c r="W6" s="29"/>
      <c r="X6" s="29"/>
    </row>
    <row r="7" spans="1:24" ht="14.25" customHeight="1" x14ac:dyDescent="0.2">
      <c r="A7" s="25">
        <v>5</v>
      </c>
      <c r="B7" s="28">
        <v>20</v>
      </c>
      <c r="C7" s="24">
        <v>20</v>
      </c>
      <c r="D7" s="24">
        <v>30</v>
      </c>
      <c r="E7" s="24">
        <v>1</v>
      </c>
      <c r="F7" s="24">
        <v>25</v>
      </c>
      <c r="G7" s="24">
        <v>29</v>
      </c>
      <c r="H7" s="24">
        <v>30</v>
      </c>
      <c r="I7" s="24">
        <v>10</v>
      </c>
      <c r="J7" s="29"/>
      <c r="K7" s="29"/>
      <c r="L7" s="29"/>
      <c r="M7" s="29"/>
      <c r="N7" s="24">
        <v>72</v>
      </c>
      <c r="O7" s="29"/>
      <c r="P7" s="24">
        <f>N7+10</f>
        <v>82</v>
      </c>
      <c r="Q7" s="29"/>
      <c r="R7" s="29"/>
      <c r="S7" s="11">
        <f>ROUND((((B7)/B$2*B$3)+(C7/C$2*C$3))/(B$3+C$3)*100,0)</f>
        <v>100</v>
      </c>
      <c r="T7" s="11">
        <f>ROUND(((D7/D$2*D$3)+(E7/E$2*E$3)+(F7/F$2*F$3)+(G7/G$2*G$3)+(H7/H$2*H$3)+(I7/I$2*I$3))/(D$3+E$3+F$3+G$3+H$3+I$3)*100,0)</f>
        <v>99</v>
      </c>
      <c r="U7" s="11">
        <f>ROUND(((P7*P$3)+(S7*S$3)+(T7*T$3))/(P$3+S$3+T$3),0)</f>
        <v>93</v>
      </c>
      <c r="V7" s="29"/>
      <c r="W7" s="29"/>
      <c r="X7" s="29"/>
    </row>
    <row r="8" spans="1:24" ht="14.25" customHeight="1" x14ac:dyDescent="0.2">
      <c r="A8" s="25">
        <v>7</v>
      </c>
      <c r="B8" s="28">
        <v>20</v>
      </c>
      <c r="C8" s="24">
        <v>20</v>
      </c>
      <c r="D8" s="24">
        <v>30</v>
      </c>
      <c r="E8" s="24">
        <v>1</v>
      </c>
      <c r="F8" s="24">
        <v>25</v>
      </c>
      <c r="G8" s="24">
        <v>29</v>
      </c>
      <c r="H8" s="24">
        <v>30</v>
      </c>
      <c r="I8" s="24">
        <v>10</v>
      </c>
      <c r="J8" s="29"/>
      <c r="K8" s="29"/>
      <c r="L8" s="29"/>
      <c r="M8" s="29"/>
      <c r="N8" s="24">
        <v>98</v>
      </c>
      <c r="O8" s="29"/>
      <c r="P8" s="24">
        <f>N8+10</f>
        <v>108</v>
      </c>
      <c r="Q8" s="29"/>
      <c r="R8" s="29"/>
      <c r="S8" s="11">
        <f>ROUND((((B8)/B$2*B$3)+(C8/C$2*C$3))/(B$3+C$3)*100,0)</f>
        <v>100</v>
      </c>
      <c r="T8" s="11">
        <f>ROUND(((D8/D$2*D$3)+(E8/E$2*E$3)+(F8/F$2*F$3)+(G8/G$2*G$3)+(H8/H$2*H$3)+(I8/I$2*I$3))/(D$3+E$3+F$3+G$3+H$3+I$3)*100,0)</f>
        <v>99</v>
      </c>
      <c r="U8" s="11">
        <f>ROUND(((P8*P$3)+(S8*S$3)+(T8*T$3))/(P$3+S$3+T$3),0)</f>
        <v>102</v>
      </c>
      <c r="V8" s="29"/>
      <c r="W8" s="29"/>
      <c r="X8" s="29"/>
    </row>
    <row r="9" spans="1:24" ht="14.25" customHeight="1" x14ac:dyDescent="0.2">
      <c r="A9" s="25">
        <v>8</v>
      </c>
      <c r="B9" s="28">
        <v>19.5</v>
      </c>
      <c r="C9" s="24">
        <v>20</v>
      </c>
      <c r="D9" s="24">
        <v>27</v>
      </c>
      <c r="E9" s="24">
        <v>1</v>
      </c>
      <c r="F9" s="24">
        <v>22</v>
      </c>
      <c r="G9" s="24">
        <v>28</v>
      </c>
      <c r="H9" s="24">
        <v>30</v>
      </c>
      <c r="I9" s="24">
        <v>10</v>
      </c>
      <c r="J9" s="57"/>
      <c r="K9" s="57"/>
      <c r="L9" s="57"/>
      <c r="M9" s="57"/>
      <c r="N9" s="24">
        <v>45</v>
      </c>
      <c r="O9" s="57"/>
      <c r="P9" s="24">
        <f>N9+10</f>
        <v>55</v>
      </c>
      <c r="Q9" s="29"/>
      <c r="R9" s="57"/>
      <c r="S9" s="11">
        <f>ROUND((((B9)/B$2*B$3)+(C9/C$2*C$3))/(B$3+C$3)*100,0)</f>
        <v>99</v>
      </c>
      <c r="T9" s="11">
        <f>ROUND(((D9/D$2*D$3)+(E9/E$2*E$3)+(F9/F$2*F$3)+(G9/G$2*G$3)+(H9/H$2*H$3)+(I9/I$2*I$3))/(D$3+E$3+F$3+G$3+H$3+I$3)*100,0)</f>
        <v>95</v>
      </c>
      <c r="U9" s="11">
        <f>ROUND(((P9*P$3)+(S9*S$3)+(T9*T$3))/(P$3+S$3+T$3),0)</f>
        <v>81</v>
      </c>
      <c r="V9" s="57"/>
      <c r="W9" s="57"/>
      <c r="X9" s="57"/>
    </row>
    <row r="10" spans="1:24" ht="14.25" customHeight="1" x14ac:dyDescent="0.2">
      <c r="A10" s="25">
        <v>9</v>
      </c>
      <c r="B10" s="24">
        <v>20</v>
      </c>
      <c r="C10" s="24">
        <v>20</v>
      </c>
      <c r="D10" s="24">
        <v>30</v>
      </c>
      <c r="E10" s="24">
        <v>0</v>
      </c>
      <c r="F10" s="24">
        <v>25</v>
      </c>
      <c r="G10" s="24">
        <v>29</v>
      </c>
      <c r="H10" s="24">
        <v>30</v>
      </c>
      <c r="I10" s="24">
        <v>10</v>
      </c>
      <c r="J10" s="29"/>
      <c r="K10" s="29"/>
      <c r="L10" s="29"/>
      <c r="M10" s="29"/>
      <c r="N10" s="24">
        <v>58</v>
      </c>
      <c r="O10" s="29"/>
      <c r="P10" s="24">
        <f>N10+10</f>
        <v>68</v>
      </c>
      <c r="Q10" s="29"/>
      <c r="R10" s="29"/>
      <c r="S10" s="11">
        <f>ROUND((((B10)/B$2*B$3)+(C10/C$2*C$3))/(B$3+C$3)*100,0)</f>
        <v>100</v>
      </c>
      <c r="T10" s="11">
        <f>ROUND(((D10/D$2*D$3)+(E10/E$2*E$3)+(F10/F$2*F$3)+(G10/G$2*G$3)+(H10/H$2*H$3)+(I10/I$2*I$3))/(D$3+E$3+F$3+G$3+H$3+I$3)*100,0)</f>
        <v>95</v>
      </c>
      <c r="U10" s="11">
        <f>ROUND(((P10*P$3)+(S10*S$3)+(T10*T$3))/(P$3+S$3+T$3),0)</f>
        <v>86</v>
      </c>
      <c r="V10" s="29"/>
      <c r="W10" s="29"/>
      <c r="X10" s="29"/>
    </row>
    <row r="11" spans="1:24" ht="14.25" customHeight="1" x14ac:dyDescent="0.2">
      <c r="A11" s="25">
        <v>12</v>
      </c>
      <c r="B11" s="28">
        <v>19.5</v>
      </c>
      <c r="C11" s="24">
        <v>20</v>
      </c>
      <c r="D11" s="24">
        <v>27</v>
      </c>
      <c r="E11" s="24">
        <v>1</v>
      </c>
      <c r="F11" s="24">
        <v>22</v>
      </c>
      <c r="G11" s="24">
        <v>28</v>
      </c>
      <c r="H11" s="24">
        <v>30</v>
      </c>
      <c r="I11" s="24">
        <v>10</v>
      </c>
      <c r="J11" s="29"/>
      <c r="K11" s="29"/>
      <c r="L11" s="29"/>
      <c r="M11" s="29"/>
      <c r="N11" s="24">
        <v>83</v>
      </c>
      <c r="O11" s="29"/>
      <c r="P11" s="24">
        <f>N11+10</f>
        <v>93</v>
      </c>
      <c r="Q11" s="29"/>
      <c r="R11" s="29"/>
      <c r="S11" s="11">
        <f>ROUND((((B11)/B$2*B$3)+(C11/C$2*C$3))/(B$3+C$3)*100,0)</f>
        <v>99</v>
      </c>
      <c r="T11" s="11">
        <f>ROUND(((D11/D$2*D$3)+(E11/E$2*E$3)+(F11/F$2*F$3)+(G11/G$2*G$3)+(H11/H$2*H$3)+(I11/I$2*I$3))/(D$3+E$3+F$3+G$3+H$3+I$3)*100,0)</f>
        <v>95</v>
      </c>
      <c r="U11" s="11">
        <f>ROUND(((P11*P$3)+(S11*S$3)+(T11*T$3))/(P$3+S$3+T$3),0)</f>
        <v>95</v>
      </c>
      <c r="V11" s="29"/>
      <c r="W11" s="29"/>
      <c r="X11" s="29"/>
    </row>
    <row r="12" spans="1:24" ht="14.25" customHeight="1" x14ac:dyDescent="0.2">
      <c r="A12" s="25">
        <v>13</v>
      </c>
      <c r="B12" s="24">
        <v>20</v>
      </c>
      <c r="C12" s="24">
        <v>20</v>
      </c>
      <c r="D12" s="24">
        <v>30</v>
      </c>
      <c r="E12" s="24">
        <v>1</v>
      </c>
      <c r="F12" s="24">
        <v>23</v>
      </c>
      <c r="G12" s="24">
        <v>29</v>
      </c>
      <c r="H12" s="24">
        <v>25</v>
      </c>
      <c r="I12" s="24">
        <v>10</v>
      </c>
      <c r="J12" s="29"/>
      <c r="K12" s="29"/>
      <c r="L12" s="29"/>
      <c r="M12" s="29"/>
      <c r="N12" s="24">
        <v>71</v>
      </c>
      <c r="O12" s="29"/>
      <c r="P12" s="24">
        <f>N12+10</f>
        <v>81</v>
      </c>
      <c r="Q12" s="29"/>
      <c r="R12" s="29"/>
      <c r="S12" s="24">
        <f>ROUND((((B12+1)/B$2*B$3)+(C12/C$2*C$3))/(B$3+C$3)*100,0)</f>
        <v>103</v>
      </c>
      <c r="T12" s="11">
        <f>ROUND(((D12/D$2*D$3)+(E12/E$2*E$3)+(F12/F$2*F$3)+(G12/G$2*G$3)+(H12/H$2*H$3)+(I12/I$2*I$3))/(D$3+E$3+F$3+G$3+H$3+I$3)*100,0)</f>
        <v>92</v>
      </c>
      <c r="U12" s="11">
        <f>ROUND(((P12*P$3)+(S12*S$3)+(T12*T$3))/(P$3+S$3+T$3),0)</f>
        <v>90</v>
      </c>
      <c r="V12" s="29"/>
      <c r="W12" s="29"/>
      <c r="X12" s="29"/>
    </row>
    <row r="13" spans="1:24" ht="14.25" customHeight="1" x14ac:dyDescent="0.2">
      <c r="A13" s="25">
        <v>14</v>
      </c>
      <c r="B13" s="28">
        <v>17.5</v>
      </c>
      <c r="C13" s="24">
        <v>20</v>
      </c>
      <c r="D13" s="24">
        <v>30</v>
      </c>
      <c r="E13" s="24">
        <v>1</v>
      </c>
      <c r="F13" s="24">
        <v>23</v>
      </c>
      <c r="G13" s="24">
        <v>29</v>
      </c>
      <c r="H13" s="24">
        <v>27</v>
      </c>
      <c r="I13" s="24">
        <v>5</v>
      </c>
      <c r="J13" s="29"/>
      <c r="K13" s="29"/>
      <c r="L13" s="29"/>
      <c r="M13" s="29"/>
      <c r="N13" s="24">
        <v>87</v>
      </c>
      <c r="O13" s="29"/>
      <c r="P13" s="24">
        <f>N13+10</f>
        <v>97</v>
      </c>
      <c r="Q13" s="29"/>
      <c r="R13" s="29"/>
      <c r="S13" s="11">
        <f>ROUND((((B13)/B$2*B$3)+(C13/C$2*C$3))/(B$3+C$3)*100,0)</f>
        <v>94</v>
      </c>
      <c r="T13" s="11">
        <f>ROUND(((D13/D$2*D$3)+(E13/E$2*E$3)+(F13/F$2*F$3)+(G13/G$2*G$3)+(H13/H$2*H$3)+(I13/I$2*I$3))/(D$3+E$3+F$3+G$3+H$3+I$3)*100,0)</f>
        <v>90</v>
      </c>
      <c r="U13" s="11">
        <f>ROUND(((P13*P$3)+(S13*S$3)+(T13*T$3))/(P$3+S$3+T$3),0)</f>
        <v>93</v>
      </c>
      <c r="V13" s="29"/>
      <c r="W13" s="29"/>
      <c r="X13" s="29"/>
    </row>
    <row r="14" spans="1:24" ht="14.25" customHeight="1" x14ac:dyDescent="0.2">
      <c r="A14" s="25">
        <v>15</v>
      </c>
      <c r="B14" s="28">
        <v>20</v>
      </c>
      <c r="C14" s="24">
        <v>20</v>
      </c>
      <c r="D14" s="24">
        <v>30</v>
      </c>
      <c r="E14" s="24">
        <v>1</v>
      </c>
      <c r="F14" s="24">
        <v>23</v>
      </c>
      <c r="G14" s="24">
        <v>29</v>
      </c>
      <c r="H14" s="24">
        <v>27</v>
      </c>
      <c r="I14" s="24">
        <v>5</v>
      </c>
      <c r="J14" s="29"/>
      <c r="K14" s="29"/>
      <c r="L14" s="29"/>
      <c r="M14" s="29"/>
      <c r="N14" s="24">
        <v>64</v>
      </c>
      <c r="O14" s="29"/>
      <c r="P14" s="24">
        <f>N14+10</f>
        <v>74</v>
      </c>
      <c r="Q14" s="29"/>
      <c r="R14" s="29"/>
      <c r="S14" s="11">
        <f>ROUND((((B14)/B$2*B$3)+(C14/C$2*C$3))/(B$3+C$3)*100,0)</f>
        <v>100</v>
      </c>
      <c r="T14" s="11">
        <f>ROUND(((D14/D$2*D$3)+(E14/E$2*E$3)+(F14/F$2*F$3)+(G14/G$2*G$3)+(H14/H$2*H$3)+(I14/I$2*I$3))/(D$3+E$3+F$3+G$3+H$3+I$3)*100,0)</f>
        <v>90</v>
      </c>
      <c r="U14" s="11">
        <f>ROUND(((P14*P$3)+(S14*S$3)+(T14*T$3))/(P$3+S$3+T$3),0)</f>
        <v>86</v>
      </c>
      <c r="V14" s="29"/>
      <c r="W14" s="29"/>
      <c r="X14" s="29"/>
    </row>
    <row r="15" spans="1:24" ht="14.25" customHeight="1" x14ac:dyDescent="0.2">
      <c r="A15" s="25">
        <v>16</v>
      </c>
      <c r="B15" s="28">
        <v>20</v>
      </c>
      <c r="C15" s="24">
        <v>20</v>
      </c>
      <c r="D15" s="24">
        <v>30</v>
      </c>
      <c r="E15" s="24">
        <v>1</v>
      </c>
      <c r="F15" s="24">
        <v>25</v>
      </c>
      <c r="G15" s="24">
        <v>29</v>
      </c>
      <c r="H15" s="24">
        <v>30</v>
      </c>
      <c r="I15" s="24">
        <v>10</v>
      </c>
      <c r="J15" s="29"/>
      <c r="K15" s="29"/>
      <c r="L15" s="29"/>
      <c r="M15" s="29"/>
      <c r="N15" s="24">
        <v>93</v>
      </c>
      <c r="O15" s="29"/>
      <c r="P15" s="24">
        <f>N15+10</f>
        <v>103</v>
      </c>
      <c r="Q15" s="29"/>
      <c r="R15" s="29"/>
      <c r="S15" s="11">
        <f>ROUND((((B15)/B$2*B$3)+(C15/C$2*C$3))/(B$3+C$3)*100,0)</f>
        <v>100</v>
      </c>
      <c r="T15" s="11">
        <f>ROUND(((D15/D$2*D$3)+(E15/E$2*E$3)+(F15/F$2*F$3)+(G15/G$2*G$3)+(H15/H$2*H$3)+(I15/I$2*I$3))/(D$3+E$3+F$3+G$3+H$3+I$3)*100,0)</f>
        <v>99</v>
      </c>
      <c r="U15" s="11">
        <f>ROUND(((P15*P$3)+(S15*S$3)+(T15*T$3))/(P$3+S$3+T$3),0)</f>
        <v>101</v>
      </c>
      <c r="V15" s="29"/>
      <c r="W15" s="29"/>
      <c r="X15" s="29"/>
    </row>
    <row r="16" spans="1:24" ht="14.25" customHeight="1" x14ac:dyDescent="0.2">
      <c r="A16" s="25">
        <v>17</v>
      </c>
      <c r="B16" s="24">
        <v>18</v>
      </c>
      <c r="C16" s="24">
        <v>20</v>
      </c>
      <c r="D16" s="24">
        <v>26</v>
      </c>
      <c r="E16" s="24">
        <v>1</v>
      </c>
      <c r="F16" s="24">
        <v>24</v>
      </c>
      <c r="G16" s="24">
        <v>30</v>
      </c>
      <c r="H16" s="24">
        <v>30</v>
      </c>
      <c r="I16" s="24">
        <v>10</v>
      </c>
      <c r="J16" s="29"/>
      <c r="K16" s="29"/>
      <c r="L16" s="29"/>
      <c r="M16" s="29"/>
      <c r="N16" s="24">
        <v>67</v>
      </c>
      <c r="O16" s="29"/>
      <c r="P16" s="24">
        <f>N16+10</f>
        <v>77</v>
      </c>
      <c r="Q16" s="29"/>
      <c r="R16" s="29"/>
      <c r="S16" s="11">
        <f>ROUND((((B16)/B$2*B$3)+(C16/C$2*C$3))/(B$3+C$3)*100,0)</f>
        <v>95</v>
      </c>
      <c r="T16" s="11">
        <f>ROUND(((D16/D$2*D$3)+(E16/E$2*E$3)+(F16/F$2*F$3)+(G16/G$2*G$3)+(H16/H$2*H$3)+(I16/I$2*I$3))/(D$3+E$3+F$3+G$3+H$3+I$3)*100,0)</f>
        <v>98</v>
      </c>
      <c r="U16" s="11">
        <f>ROUND(((P16*P$3)+(S16*S$3)+(T16*T$3))/(P$3+S$3+T$3),0)</f>
        <v>90</v>
      </c>
      <c r="V16" s="29"/>
      <c r="W16" s="29"/>
      <c r="X16" s="29"/>
    </row>
    <row r="17" spans="1:24" ht="14.25" customHeight="1" x14ac:dyDescent="0.2">
      <c r="A17" s="25">
        <v>18</v>
      </c>
      <c r="B17" s="28">
        <v>20</v>
      </c>
      <c r="C17" s="24">
        <v>20</v>
      </c>
      <c r="D17" s="24">
        <v>29</v>
      </c>
      <c r="E17" s="24">
        <v>1</v>
      </c>
      <c r="F17" s="24">
        <v>25</v>
      </c>
      <c r="G17" s="24">
        <v>29</v>
      </c>
      <c r="H17" s="24">
        <v>30</v>
      </c>
      <c r="I17" s="24">
        <v>10</v>
      </c>
      <c r="J17" s="29"/>
      <c r="K17" s="29"/>
      <c r="L17" s="29"/>
      <c r="M17" s="29"/>
      <c r="N17" s="24">
        <v>78.5</v>
      </c>
      <c r="O17" s="29"/>
      <c r="P17" s="24">
        <f>N17+10</f>
        <v>88.5</v>
      </c>
      <c r="Q17" s="29"/>
      <c r="R17" s="29"/>
      <c r="S17" s="11">
        <f>ROUND((((B17)/B$2*B$3)+(C17/C$2*C$3))/(B$3+C$3)*100,0)</f>
        <v>100</v>
      </c>
      <c r="T17" s="11">
        <f>ROUND(((D17/D$2*D$3)+(E17/E$2*E$3)+(F17/F$2*F$3)+(G17/G$2*G$3)+(H17/H$2*H$3)+(I17/I$2*I$3))/(D$3+E$3+F$3+G$3+H$3+I$3)*100,0)</f>
        <v>99</v>
      </c>
      <c r="U17" s="11">
        <f>ROUND(((P17*P$3)+(S17*S$3)+(T17*T$3))/(P$3+S$3+T$3),0)</f>
        <v>95</v>
      </c>
      <c r="V17" s="29"/>
      <c r="W17" s="29"/>
      <c r="X17" s="29"/>
    </row>
    <row r="18" spans="1:24" ht="14.25" customHeight="1" x14ac:dyDescent="0.2">
      <c r="A18" s="25">
        <v>19</v>
      </c>
      <c r="B18" s="28">
        <v>20</v>
      </c>
      <c r="C18" s="24">
        <v>20</v>
      </c>
      <c r="D18" s="24">
        <v>26</v>
      </c>
      <c r="E18" s="24">
        <v>1</v>
      </c>
      <c r="F18" s="24">
        <v>24</v>
      </c>
      <c r="G18" s="24">
        <v>30</v>
      </c>
      <c r="H18" s="24">
        <v>30</v>
      </c>
      <c r="I18" s="24">
        <v>10</v>
      </c>
      <c r="J18" s="29"/>
      <c r="K18" s="29"/>
      <c r="L18" s="29"/>
      <c r="M18" s="29"/>
      <c r="N18" s="24">
        <v>90</v>
      </c>
      <c r="O18" s="29"/>
      <c r="P18" s="24">
        <f>N18+10</f>
        <v>100</v>
      </c>
      <c r="Q18" s="29"/>
      <c r="R18" s="29"/>
      <c r="S18" s="11">
        <f>ROUND((((B18)/B$2*B$3)+(C18/C$2*C$3))/(B$3+C$3)*100,0)</f>
        <v>100</v>
      </c>
      <c r="T18" s="11">
        <f>ROUND(((D18/D$2*D$3)+(E18/E$2*E$3)+(F18/F$2*F$3)+(G18/G$2*G$3)+(H18/H$2*H$3)+(I18/I$2*I$3))/(D$3+E$3+F$3+G$3+H$3+I$3)*100,0)</f>
        <v>98</v>
      </c>
      <c r="U18" s="11">
        <f>ROUND(((P18*P$3)+(S18*S$3)+(T18*T$3))/(P$3+S$3+T$3),0)</f>
        <v>99</v>
      </c>
      <c r="V18" s="29"/>
      <c r="W18" s="29"/>
      <c r="X18" s="29"/>
    </row>
    <row r="19" spans="1:24" ht="14.25" customHeight="1" x14ac:dyDescent="0.2">
      <c r="A19" s="25">
        <v>26</v>
      </c>
      <c r="B19" s="28">
        <v>18</v>
      </c>
      <c r="C19" s="24">
        <v>20</v>
      </c>
      <c r="D19" s="24">
        <v>26</v>
      </c>
      <c r="E19" s="24">
        <v>1</v>
      </c>
      <c r="F19" s="24">
        <v>24</v>
      </c>
      <c r="G19" s="24">
        <v>30</v>
      </c>
      <c r="H19" s="24">
        <v>30</v>
      </c>
      <c r="I19" s="24">
        <v>10</v>
      </c>
      <c r="J19" s="29"/>
      <c r="K19" s="29"/>
      <c r="L19" s="29"/>
      <c r="M19" s="29"/>
      <c r="N19" s="24">
        <v>55</v>
      </c>
      <c r="O19" s="29"/>
      <c r="P19" s="24">
        <f>N19+10</f>
        <v>65</v>
      </c>
      <c r="Q19" s="29"/>
      <c r="R19" s="29"/>
      <c r="S19" s="11">
        <f>ROUND((((B19)/B$2*B$3)+(C19/C$2*C$3))/(B$3+C$3)*100,0)</f>
        <v>95</v>
      </c>
      <c r="T19" s="11">
        <f>ROUND(((D19/D$2*D$3)+(E19/E$2*E$3)+(F19/F$2*F$3)+(G19/G$2*G$3)+(H19/H$2*H$3)+(I19/I$2*I$3))/(D$3+E$3+F$3+G$3+H$3+I$3)*100,0)</f>
        <v>98</v>
      </c>
      <c r="U19" s="11">
        <f>ROUND(((P19*P$3)+(S19*S$3)+(T19*T$3))/(P$3+S$3+T$3),0)</f>
        <v>86</v>
      </c>
      <c r="V19" s="29"/>
      <c r="W19" s="29"/>
      <c r="X19" s="29"/>
    </row>
    <row r="20" spans="1:24" ht="14.25" customHeight="1" x14ac:dyDescent="0.2">
      <c r="A20" s="25">
        <v>27</v>
      </c>
      <c r="B20" s="28">
        <v>17.5</v>
      </c>
      <c r="C20" s="24">
        <v>20</v>
      </c>
      <c r="D20" s="24">
        <v>30</v>
      </c>
      <c r="E20" s="24">
        <v>0</v>
      </c>
      <c r="F20" s="24">
        <v>23</v>
      </c>
      <c r="G20" s="24">
        <v>29</v>
      </c>
      <c r="H20" s="24">
        <v>27</v>
      </c>
      <c r="I20" s="24">
        <v>5</v>
      </c>
      <c r="J20" s="29"/>
      <c r="K20" s="29"/>
      <c r="L20" s="29"/>
      <c r="M20" s="29"/>
      <c r="N20" s="24">
        <v>60.5</v>
      </c>
      <c r="O20" s="29"/>
      <c r="P20" s="24">
        <f>N20+10</f>
        <v>70.5</v>
      </c>
      <c r="Q20" s="29"/>
      <c r="R20" s="29"/>
      <c r="S20" s="11">
        <f>ROUND((((B20)/B$2*B$3)+(C20/C$2*C$3))/(B$3+C$3)*100,0)</f>
        <v>94</v>
      </c>
      <c r="T20" s="11">
        <f>ROUND(((D20/D$2*D$3)+(E20/E$2*E$3)+(F20/F$2*F$3)+(G20/G$2*G$3)+(H20/H$2*H$3)+(I20/I$2*I$3))/(D$3+E$3+F$3+G$3+H$3+I$3)*100,0)</f>
        <v>86</v>
      </c>
      <c r="U20" s="11">
        <f>ROUND(((P20*P$3)+(S20*S$3)+(T20*T$3))/(P$3+S$3+T$3),0)</f>
        <v>82</v>
      </c>
      <c r="V20" s="29"/>
      <c r="W20" s="29"/>
      <c r="X20" s="29"/>
    </row>
    <row r="21" spans="1:24" ht="14.25" customHeight="1" x14ac:dyDescent="0.2">
      <c r="A21" s="25">
        <v>29</v>
      </c>
      <c r="B21" s="28">
        <v>20</v>
      </c>
      <c r="C21" s="24">
        <v>20</v>
      </c>
      <c r="D21" s="24">
        <v>30</v>
      </c>
      <c r="E21" s="24">
        <v>1</v>
      </c>
      <c r="F21" s="24">
        <v>23</v>
      </c>
      <c r="G21" s="24">
        <v>29</v>
      </c>
      <c r="H21" s="24">
        <v>25</v>
      </c>
      <c r="I21" s="24">
        <v>10</v>
      </c>
      <c r="J21" s="29"/>
      <c r="K21" s="29"/>
      <c r="L21" s="29"/>
      <c r="M21" s="29"/>
      <c r="N21" s="24">
        <v>89</v>
      </c>
      <c r="O21" s="29"/>
      <c r="P21" s="24">
        <f>N21+10</f>
        <v>99</v>
      </c>
      <c r="Q21" s="29"/>
      <c r="R21" s="29"/>
      <c r="S21" s="11">
        <f>ROUND((((B21)/B$2*B$3)+(C21/C$2*C$3))/(B$3+C$3)*100,0)</f>
        <v>100</v>
      </c>
      <c r="T21" s="11">
        <f>ROUND(((D21/D$2*D$3)+(E21/E$2*E$3)+(F21/F$2*F$3)+(G21/G$2*G$3)+(H21/H$2*H$3)+(I21/I$2*I$3))/(D$3+E$3+F$3+G$3+H$3+I$3)*100,0)</f>
        <v>92</v>
      </c>
      <c r="U21" s="11">
        <f>ROUND(((P21*P$3)+(S21*S$3)+(T21*T$3))/(P$3+S$3+T$3),0)</f>
        <v>96</v>
      </c>
      <c r="V21" s="29"/>
      <c r="W21" s="29"/>
      <c r="X21" s="29"/>
    </row>
    <row r="22" spans="1:24" ht="14.25" customHeight="1" x14ac:dyDescent="0.2">
      <c r="A22" s="25">
        <v>30</v>
      </c>
      <c r="B22" s="28">
        <v>20</v>
      </c>
      <c r="C22" s="24">
        <v>20</v>
      </c>
      <c r="D22" s="24">
        <v>30</v>
      </c>
      <c r="E22" s="24">
        <v>1</v>
      </c>
      <c r="F22" s="24">
        <v>25</v>
      </c>
      <c r="G22" s="24">
        <v>29</v>
      </c>
      <c r="H22" s="24">
        <v>30</v>
      </c>
      <c r="I22" s="24">
        <v>10</v>
      </c>
      <c r="J22" s="29"/>
      <c r="K22" s="29"/>
      <c r="L22" s="29"/>
      <c r="M22" s="29"/>
      <c r="N22" s="24">
        <v>94</v>
      </c>
      <c r="O22" s="29"/>
      <c r="P22" s="24">
        <f>N22+10</f>
        <v>104</v>
      </c>
      <c r="Q22" s="29"/>
      <c r="R22" s="29"/>
      <c r="S22" s="11">
        <f>ROUND((((B22)/B$2*B$3)+(C22/C$2*C$3))/(B$3+C$3)*100,0)</f>
        <v>100</v>
      </c>
      <c r="T22" s="11">
        <f>ROUND(((D22/D$2*D$3)+(E22/E$2*E$3)+(F22/F$2*F$3)+(G22/G$2*G$3)+(H22/H$2*H$3)+(I22/I$2*I$3))/(D$3+E$3+F$3+G$3+H$3+I$3)*100,0)</f>
        <v>99</v>
      </c>
      <c r="U22" s="11">
        <f>ROUND(((P22*P$3)+(S22*S$3)+(T22*T$3))/(P$3+S$3+T$3),0)</f>
        <v>101</v>
      </c>
      <c r="V22" s="29"/>
      <c r="W22" s="29"/>
      <c r="X22" s="29"/>
    </row>
    <row r="23" spans="1:24" ht="14.25" customHeight="1" x14ac:dyDescent="0.2">
      <c r="A23" s="25">
        <v>31</v>
      </c>
      <c r="B23" s="28">
        <v>19.5</v>
      </c>
      <c r="C23" s="24">
        <v>20</v>
      </c>
      <c r="D23" s="24">
        <v>27</v>
      </c>
      <c r="E23" s="24">
        <v>1</v>
      </c>
      <c r="F23" s="24">
        <v>22</v>
      </c>
      <c r="G23" s="24">
        <v>28</v>
      </c>
      <c r="H23" s="24">
        <v>30</v>
      </c>
      <c r="I23" s="24">
        <v>10</v>
      </c>
      <c r="J23" s="29"/>
      <c r="K23" s="29"/>
      <c r="L23" s="29"/>
      <c r="M23" s="29"/>
      <c r="N23" s="24">
        <v>88</v>
      </c>
      <c r="O23" s="29"/>
      <c r="P23" s="24">
        <f>N23+10</f>
        <v>98</v>
      </c>
      <c r="Q23" s="29"/>
      <c r="R23" s="29"/>
      <c r="S23" s="11">
        <f>ROUND((((B23)/B$2*B$3)+(C23/C$2*C$3))/(B$3+C$3)*100,0)</f>
        <v>99</v>
      </c>
      <c r="T23" s="11">
        <f>ROUND(((D23/D$2*D$3)+(E23/E$2*E$3)+(F23/F$2*F$3)+(G23/G$2*G$3)+(H23/H$2*H$3)+(I23/I$2*I$3))/(D$3+E$3+F$3+G$3+H$3+I$3)*100,0)</f>
        <v>95</v>
      </c>
      <c r="U23" s="11">
        <f>ROUND(((P23*P$3)+(S23*S$3)+(T23*T$3))/(P$3+S$3+T$3),0)</f>
        <v>97</v>
      </c>
      <c r="V23" s="29"/>
      <c r="W23" s="29"/>
      <c r="X23" s="29"/>
    </row>
    <row r="24" spans="1:24" ht="14.25" customHeight="1" x14ac:dyDescent="0.2">
      <c r="A24" s="25">
        <v>33</v>
      </c>
      <c r="B24" s="28">
        <v>20</v>
      </c>
      <c r="C24" s="24">
        <v>20</v>
      </c>
      <c r="D24" s="24">
        <v>30</v>
      </c>
      <c r="E24" s="24">
        <v>1</v>
      </c>
      <c r="F24" s="24">
        <v>25</v>
      </c>
      <c r="G24" s="24">
        <v>30</v>
      </c>
      <c r="H24" s="24">
        <v>27</v>
      </c>
      <c r="I24" s="24">
        <v>10</v>
      </c>
      <c r="J24" s="29"/>
      <c r="K24" s="29"/>
      <c r="L24" s="29"/>
      <c r="M24" s="29"/>
      <c r="N24" s="24">
        <v>67</v>
      </c>
      <c r="O24" s="29"/>
      <c r="P24" s="24">
        <f>N24+10</f>
        <v>77</v>
      </c>
      <c r="Q24" s="29"/>
      <c r="R24" s="29"/>
      <c r="S24" s="11">
        <f>ROUND((((B24)/B$2*B$3)+(C24/C$2*C$3))/(B$3+C$3)*100,0)</f>
        <v>100</v>
      </c>
      <c r="T24" s="11">
        <f>ROUND(((D24/D$2*D$3)+(E24/E$2*E$3)+(F24/F$2*F$3)+(G24/G$2*G$3)+(H24/H$2*H$3)+(I24/I$2*I$3))/(D$3+E$3+F$3+G$3+H$3+I$3)*100,0)</f>
        <v>97</v>
      </c>
      <c r="U24" s="11">
        <f>ROUND(((P24*P$3)+(S24*S$3)+(T24*T$3))/(P$3+S$3+T$3),0)</f>
        <v>90</v>
      </c>
      <c r="V24" s="29"/>
      <c r="W24" s="29"/>
      <c r="X24" s="29"/>
    </row>
    <row r="25" spans="1:24" ht="14.25" customHeight="1" x14ac:dyDescent="0.2">
      <c r="A25" s="25">
        <v>35</v>
      </c>
      <c r="B25" s="28">
        <v>17.5</v>
      </c>
      <c r="C25" s="24">
        <v>20</v>
      </c>
      <c r="D25" s="24">
        <v>30</v>
      </c>
      <c r="E25" s="24">
        <v>1</v>
      </c>
      <c r="F25" s="24">
        <v>23</v>
      </c>
      <c r="G25" s="24">
        <v>29</v>
      </c>
      <c r="H25" s="24">
        <v>25</v>
      </c>
      <c r="I25" s="24">
        <v>10</v>
      </c>
      <c r="J25" s="29"/>
      <c r="K25" s="29"/>
      <c r="L25" s="29"/>
      <c r="M25" s="29"/>
      <c r="N25" s="24">
        <v>61</v>
      </c>
      <c r="O25" s="29"/>
      <c r="P25" s="24">
        <f>N25+10</f>
        <v>71</v>
      </c>
      <c r="Q25" s="29"/>
      <c r="R25" s="29"/>
      <c r="S25" s="11">
        <f>ROUND((((B25)/B$2*B$3)+(C25/C$2*C$3))/(B$3+C$3)*100,0)</f>
        <v>94</v>
      </c>
      <c r="T25" s="11">
        <f>ROUND(((D25/D$2*D$3)+(E25/E$2*E$3)+(F25/F$2*F$3)+(G25/G$2*G$3)+(H25/H$2*H$3)+(I25/I$2*I$3))/(D$3+E$3+F$3+G$3+H$3+I$3)*100,0)</f>
        <v>92</v>
      </c>
      <c r="U25" s="11">
        <f>ROUND(((P25*P$3)+(S25*S$3)+(T25*T$3))/(P$3+S$3+T$3),0)</f>
        <v>85</v>
      </c>
      <c r="V25" s="29"/>
      <c r="W25" s="29"/>
      <c r="X25" s="29"/>
    </row>
    <row r="26" spans="1:24" ht="14.25" customHeight="1" x14ac:dyDescent="0.2">
      <c r="A26" s="25">
        <v>36</v>
      </c>
      <c r="B26" s="28">
        <v>20</v>
      </c>
      <c r="C26" s="24">
        <v>20</v>
      </c>
      <c r="D26" s="24">
        <v>29</v>
      </c>
      <c r="E26" s="24">
        <v>1</v>
      </c>
      <c r="F26" s="24">
        <v>25</v>
      </c>
      <c r="G26" s="24">
        <v>29</v>
      </c>
      <c r="H26" s="24">
        <v>30</v>
      </c>
      <c r="I26" s="24">
        <v>10</v>
      </c>
      <c r="J26" s="29"/>
      <c r="K26" s="29"/>
      <c r="L26" s="29"/>
      <c r="M26" s="29"/>
      <c r="N26" s="24">
        <v>77</v>
      </c>
      <c r="O26" s="29"/>
      <c r="P26" s="24">
        <f>N26+10</f>
        <v>87</v>
      </c>
      <c r="Q26" s="29"/>
      <c r="R26" s="29"/>
      <c r="S26" s="11">
        <f>ROUND((((B26)/B$2*B$3)+(C26/C$2*C$3))/(B$3+C$3)*100,0)</f>
        <v>100</v>
      </c>
      <c r="T26" s="11">
        <f>ROUND(((D26/D$2*D$3)+(E26/E$2*E$3)+(F26/F$2*F$3)+(G26/G$2*G$3)+(H26/H$2*H$3)+(I26/I$2*I$3))/(D$3+E$3+F$3+G$3+H$3+I$3)*100,0)</f>
        <v>99</v>
      </c>
      <c r="U26" s="11">
        <f>ROUND(((P26*P$3)+(S26*S$3)+(T26*T$3))/(P$3+S$3+T$3),0)</f>
        <v>95</v>
      </c>
      <c r="V26" s="29"/>
      <c r="W26" s="29"/>
      <c r="X26" s="29"/>
    </row>
    <row r="27" spans="1:24" ht="14.25" customHeight="1" x14ac:dyDescent="0.2">
      <c r="A27" s="25">
        <v>38</v>
      </c>
      <c r="B27" s="28">
        <v>20</v>
      </c>
      <c r="C27" s="24">
        <v>20</v>
      </c>
      <c r="D27" s="24">
        <v>30</v>
      </c>
      <c r="E27" s="24">
        <v>1</v>
      </c>
      <c r="F27" s="24">
        <v>25</v>
      </c>
      <c r="G27" s="24">
        <v>30</v>
      </c>
      <c r="H27" s="24">
        <v>27</v>
      </c>
      <c r="I27" s="24">
        <v>10</v>
      </c>
      <c r="J27" s="29"/>
      <c r="K27" s="29"/>
      <c r="L27" s="29"/>
      <c r="M27" s="29"/>
      <c r="N27" s="24">
        <v>89</v>
      </c>
      <c r="O27" s="29"/>
      <c r="P27" s="24">
        <f>N27+10</f>
        <v>99</v>
      </c>
      <c r="Q27" s="29"/>
      <c r="R27" s="29"/>
      <c r="S27" s="11">
        <f>ROUND((((B27)/B$2*B$3)+(C27/C$2*C$3))/(B$3+C$3)*100,0)</f>
        <v>100</v>
      </c>
      <c r="T27" s="11">
        <f>ROUND(((D27/D$2*D$3)+(E27/E$2*E$3)+(F27/F$2*F$3)+(G27/G$2*G$3)+(H27/H$2*H$3)+(I27/I$2*I$3))/(D$3+E$3+F$3+G$3+H$3+I$3)*100,0)</f>
        <v>97</v>
      </c>
      <c r="U27" s="11">
        <f>ROUND(((P27*P$3)+(S27*S$3)+(T27*T$3))/(P$3+S$3+T$3),0)</f>
        <v>98</v>
      </c>
      <c r="V27" s="29"/>
      <c r="W27" s="29"/>
      <c r="X27" s="29"/>
    </row>
    <row r="28" spans="1:24" ht="14.25" customHeight="1" x14ac:dyDescent="0.2">
      <c r="A28" s="25">
        <v>39</v>
      </c>
      <c r="B28" s="28">
        <v>18</v>
      </c>
      <c r="C28" s="24">
        <v>20</v>
      </c>
      <c r="D28" s="24">
        <v>30</v>
      </c>
      <c r="E28" s="24">
        <v>1</v>
      </c>
      <c r="F28" s="24">
        <v>25</v>
      </c>
      <c r="G28" s="24">
        <v>30</v>
      </c>
      <c r="H28" s="24">
        <v>27</v>
      </c>
      <c r="I28" s="24">
        <v>10</v>
      </c>
      <c r="J28" s="29"/>
      <c r="K28" s="29"/>
      <c r="L28" s="29"/>
      <c r="M28" s="29"/>
      <c r="N28" s="24">
        <v>44</v>
      </c>
      <c r="O28" s="29"/>
      <c r="P28" s="24">
        <f>N28+10</f>
        <v>54</v>
      </c>
      <c r="Q28" s="29"/>
      <c r="R28" s="29"/>
      <c r="S28" s="11">
        <f>ROUND((((B28)/B$2*B$3)+(C28/C$2*C$3))/(B$3+C$3)*100,0)</f>
        <v>95</v>
      </c>
      <c r="T28" s="11">
        <f>ROUND(((D28/D$2*D$3)+(E28/E$2*E$3)+(F28/F$2*F$3)+(G28/G$2*G$3)+(H28/H$2*H$3)+(I28/I$2*I$3))/(D$3+E$3+F$3+G$3+H$3+I$3)*100,0)</f>
        <v>97</v>
      </c>
      <c r="U28" s="11">
        <f>ROUND(((P28*P$3)+(S28*S$3)+(T28*T$3))/(P$3+S$3+T$3),0)</f>
        <v>81</v>
      </c>
      <c r="V28" s="29"/>
      <c r="W28" s="29"/>
      <c r="X28" s="29"/>
    </row>
    <row r="29" spans="1:24" ht="14.25" customHeight="1" x14ac:dyDescent="0.2">
      <c r="A29" s="25">
        <v>40</v>
      </c>
      <c r="B29" s="28">
        <v>20</v>
      </c>
      <c r="C29" s="24">
        <v>20</v>
      </c>
      <c r="D29" s="24">
        <v>28</v>
      </c>
      <c r="E29" s="24">
        <v>1</v>
      </c>
      <c r="F29" s="24">
        <v>22</v>
      </c>
      <c r="G29" s="24">
        <v>29</v>
      </c>
      <c r="H29" s="24">
        <v>28</v>
      </c>
      <c r="I29" s="24">
        <v>10</v>
      </c>
      <c r="J29" s="29"/>
      <c r="K29" s="29"/>
      <c r="L29" s="29"/>
      <c r="M29" s="29"/>
      <c r="N29" s="57"/>
      <c r="O29" s="29"/>
      <c r="P29" s="57"/>
      <c r="Q29" s="29"/>
      <c r="R29" s="29"/>
      <c r="S29" s="11">
        <f>ROUND((((B29)/B$2*B$3)+(C29/C$2*C$3))/(B$3+C$3)*100,0)</f>
        <v>100</v>
      </c>
      <c r="T29" s="11">
        <f>ROUND(((D29/D$2*D$3)+(E29/E$2*E$3)+(F29/F$2*F$3)+(G29/G$2*G$3)+(H29/H$2*H$3)+(I29/I$2*I$3))/(D$3+E$3+F$3+G$3+H$3+I$3)*100,0)</f>
        <v>94</v>
      </c>
      <c r="U29" s="23"/>
      <c r="V29" s="29"/>
      <c r="W29" s="29"/>
      <c r="X29" s="29"/>
    </row>
    <row r="30" spans="1:24" ht="14.25" customHeight="1" x14ac:dyDescent="0.2">
      <c r="A30" s="25">
        <v>42</v>
      </c>
      <c r="B30" s="28">
        <v>20</v>
      </c>
      <c r="C30" s="24">
        <v>20</v>
      </c>
      <c r="D30" s="24">
        <v>30</v>
      </c>
      <c r="E30" s="24">
        <v>1</v>
      </c>
      <c r="F30" s="24">
        <v>25</v>
      </c>
      <c r="G30" s="24">
        <v>30</v>
      </c>
      <c r="H30" s="24">
        <v>27</v>
      </c>
      <c r="I30" s="24">
        <v>10</v>
      </c>
      <c r="J30" s="29"/>
      <c r="K30" s="29"/>
      <c r="L30" s="29"/>
      <c r="M30" s="29"/>
      <c r="N30" s="24">
        <v>64</v>
      </c>
      <c r="O30" s="29"/>
      <c r="P30" s="24">
        <f>N30+10</f>
        <v>74</v>
      </c>
      <c r="Q30" s="29"/>
      <c r="R30" s="29"/>
      <c r="S30" s="11">
        <f>ROUND((((B30)/B$2*B$3)+(C30/C$2*C$3))/(B$3+C$3)*100,0)</f>
        <v>100</v>
      </c>
      <c r="T30" s="11">
        <f>ROUND(((D30/D$2*D$3)+(E30/E$2*E$3)+(F30/F$2*F$3)+(G30/G$2*G$3)+(H30/H$2*H$3)+(I30/I$2*I$3))/(D$3+E$3+F$3+G$3+H$3+I$3)*100,0)</f>
        <v>97</v>
      </c>
      <c r="U30" s="11">
        <f>ROUND(((P30*P$3)+(S30*S$3)+(T30*T$3))/(P$3+S$3+T$3),0)</f>
        <v>89</v>
      </c>
      <c r="V30" s="29"/>
      <c r="W30" s="29"/>
      <c r="X30" s="29"/>
    </row>
    <row r="31" spans="1:24" ht="14.25" customHeight="1" x14ac:dyDescent="0.2">
      <c r="A31" s="25">
        <v>43</v>
      </c>
      <c r="B31" s="28">
        <v>20</v>
      </c>
      <c r="C31" s="24">
        <v>20</v>
      </c>
      <c r="D31" s="24">
        <v>30</v>
      </c>
      <c r="E31" s="24">
        <v>1</v>
      </c>
      <c r="F31" s="24">
        <v>25</v>
      </c>
      <c r="G31" s="24">
        <v>29</v>
      </c>
      <c r="H31" s="24">
        <v>30</v>
      </c>
      <c r="I31" s="24">
        <v>10</v>
      </c>
      <c r="J31" s="29"/>
      <c r="K31" s="29"/>
      <c r="L31" s="29"/>
      <c r="M31" s="29"/>
      <c r="N31" s="24">
        <v>96</v>
      </c>
      <c r="O31" s="29"/>
      <c r="P31" s="24">
        <f>N31+10</f>
        <v>106</v>
      </c>
      <c r="Q31" s="29"/>
      <c r="R31" s="29"/>
      <c r="S31" s="11">
        <f>ROUND((((B31)/B$2*B$3)+(C31/C$2*C$3))/(B$3+C$3)*100,0)</f>
        <v>100</v>
      </c>
      <c r="T31" s="11">
        <f>ROUND(((D31/D$2*D$3)+(E31/E$2*E$3)+(F31/F$2*F$3)+(G31/G$2*G$3)+(H31/H$2*H$3)+(I31/I$2*I$3))/(D$3+E$3+F$3+G$3+H$3+I$3)*100,0)</f>
        <v>99</v>
      </c>
      <c r="U31" s="11">
        <f>ROUND(((P31*P$3)+(S31*S$3)+(T31*T$3))/(P$3+S$3+T$3),0)</f>
        <v>102</v>
      </c>
      <c r="V31" s="29"/>
      <c r="W31" s="29"/>
      <c r="X31" s="29"/>
    </row>
    <row r="32" spans="1:24" ht="14.25" customHeight="1" x14ac:dyDescent="0.2">
      <c r="A32" s="25">
        <v>44</v>
      </c>
      <c r="B32" s="28">
        <v>20</v>
      </c>
      <c r="C32" s="24">
        <v>20</v>
      </c>
      <c r="D32" s="24">
        <v>29</v>
      </c>
      <c r="E32" s="24">
        <v>1</v>
      </c>
      <c r="F32" s="24">
        <v>25</v>
      </c>
      <c r="G32" s="24">
        <v>29</v>
      </c>
      <c r="H32" s="24">
        <v>30</v>
      </c>
      <c r="I32" s="24">
        <v>10</v>
      </c>
      <c r="J32" s="29"/>
      <c r="K32" s="29"/>
      <c r="L32" s="29"/>
      <c r="M32" s="29"/>
      <c r="N32" s="24">
        <v>74</v>
      </c>
      <c r="O32" s="29"/>
      <c r="P32" s="24">
        <f>N32+10</f>
        <v>84</v>
      </c>
      <c r="Q32" s="29"/>
      <c r="R32" s="29"/>
      <c r="S32" s="11">
        <f>ROUND((((B32)/B$2*B$3)+(C32/C$2*C$3))/(B$3+C$3)*100,0)</f>
        <v>100</v>
      </c>
      <c r="T32" s="11">
        <f>ROUND(((D32/D$2*D$3)+(E32/E$2*E$3)+(F32/F$2*F$3)+(G32/G$2*G$3)+(H32/H$2*H$3)+(I32/I$2*I$3))/(D$3+E$3+F$3+G$3+H$3+I$3)*100,0)</f>
        <v>99</v>
      </c>
      <c r="U32" s="11">
        <f>ROUND(((P32*P$3)+(S32*S$3)+(T32*T$3))/(P$3+S$3+T$3),0)</f>
        <v>94</v>
      </c>
      <c r="V32" s="29"/>
      <c r="W32" s="29"/>
      <c r="X32" s="29"/>
    </row>
    <row r="33" spans="1:24" ht="14.25" customHeight="1" x14ac:dyDescent="0.2">
      <c r="A33" s="25">
        <v>51</v>
      </c>
      <c r="B33" s="28">
        <v>20</v>
      </c>
      <c r="C33" s="24">
        <v>20</v>
      </c>
      <c r="D33" s="24">
        <v>28</v>
      </c>
      <c r="E33" s="24">
        <v>1</v>
      </c>
      <c r="F33" s="24">
        <v>22</v>
      </c>
      <c r="G33" s="24">
        <v>29</v>
      </c>
      <c r="H33" s="24">
        <v>28</v>
      </c>
      <c r="I33" s="24">
        <v>10</v>
      </c>
      <c r="J33" s="29"/>
      <c r="K33" s="29"/>
      <c r="L33" s="29"/>
      <c r="M33" s="29"/>
      <c r="N33" s="24">
        <v>66</v>
      </c>
      <c r="O33" s="29"/>
      <c r="P33" s="24">
        <f>N33+10</f>
        <v>76</v>
      </c>
      <c r="Q33" s="29"/>
      <c r="R33" s="29"/>
      <c r="S33" s="11">
        <f>ROUND((((B33)/B$2*B$3)+(C33/C$2*C$3))/(B$3+C$3)*100,0)</f>
        <v>100</v>
      </c>
      <c r="T33" s="11">
        <f>ROUND(((D33/D$2*D$3)+(E33/E$2*E$3)+(F33/F$2*F$3)+(G33/G$2*G$3)+(H33/H$2*H$3)+(I33/I$2*I$3))/(D$3+E$3+F$3+G$3+H$3+I$3)*100,0)</f>
        <v>94</v>
      </c>
      <c r="U33" s="11">
        <f>ROUND(((P33*P$3)+(S33*S$3)+(T33*T$3))/(P$3+S$3+T$3),0)</f>
        <v>88</v>
      </c>
      <c r="V33" s="29"/>
      <c r="W33" s="29"/>
      <c r="X33" s="29"/>
    </row>
    <row r="34" spans="1:24" ht="14.25" customHeight="1" x14ac:dyDescent="0.2">
      <c r="A34" s="25">
        <v>52</v>
      </c>
      <c r="B34" s="24">
        <v>20</v>
      </c>
      <c r="C34" s="24">
        <v>20</v>
      </c>
      <c r="D34" s="24">
        <v>30</v>
      </c>
      <c r="E34" s="24">
        <v>1</v>
      </c>
      <c r="F34" s="24">
        <v>23</v>
      </c>
      <c r="G34" s="24">
        <v>29</v>
      </c>
      <c r="H34" s="24">
        <v>27</v>
      </c>
      <c r="I34" s="24">
        <v>5</v>
      </c>
      <c r="J34" s="29"/>
      <c r="K34" s="29"/>
      <c r="L34" s="29"/>
      <c r="M34" s="29"/>
      <c r="N34" s="24">
        <v>75</v>
      </c>
      <c r="O34" s="29"/>
      <c r="P34" s="24">
        <f>N34+10</f>
        <v>85</v>
      </c>
      <c r="Q34" s="29"/>
      <c r="R34" s="29"/>
      <c r="S34" s="11">
        <f>ROUND((((B34)/B$2*B$3)+(C34/C$2*C$3))/(B$3+C$3)*100,0)</f>
        <v>100</v>
      </c>
      <c r="T34" s="11">
        <f>ROUND(((D34/D$2*D$3)+(E34/E$2*E$3)+(F34/F$2*F$3)+(G34/G$2*G$3)+(H34/H$2*H$3)+(I34/I$2*I$3))/(D$3+E$3+F$3+G$3+H$3+I$3)*100,0)</f>
        <v>90</v>
      </c>
      <c r="U34" s="11">
        <f>ROUND(((P34*P$3)+(S34*S$3)+(T34*T$3))/(P$3+S$3+T$3),0)</f>
        <v>90</v>
      </c>
      <c r="V34" s="29"/>
      <c r="W34" s="29"/>
      <c r="X34" s="29"/>
    </row>
    <row r="35" spans="1:24" ht="14.25" customHeight="1" x14ac:dyDescent="0.2">
      <c r="A35" s="25">
        <v>53</v>
      </c>
      <c r="B35" s="28">
        <v>20</v>
      </c>
      <c r="C35" s="24">
        <v>20</v>
      </c>
      <c r="D35" s="24">
        <v>26</v>
      </c>
      <c r="E35" s="24">
        <v>1</v>
      </c>
      <c r="F35" s="24">
        <v>24</v>
      </c>
      <c r="G35" s="24">
        <v>30</v>
      </c>
      <c r="H35" s="24">
        <v>30</v>
      </c>
      <c r="I35" s="24">
        <v>10</v>
      </c>
      <c r="J35" s="29"/>
      <c r="K35" s="29"/>
      <c r="L35" s="29"/>
      <c r="M35" s="29"/>
      <c r="N35" s="24">
        <v>90</v>
      </c>
      <c r="O35" s="29"/>
      <c r="P35" s="24">
        <f>N35+10</f>
        <v>100</v>
      </c>
      <c r="Q35" s="29"/>
      <c r="R35" s="29"/>
      <c r="S35" s="11">
        <f>ROUND((((B35)/B$2*B$3)+(C35/C$2*C$3))/(B$3+C$3)*100,0)</f>
        <v>100</v>
      </c>
      <c r="T35" s="11">
        <f>ROUND(((D35/D$2*D$3)+(E35/E$2*E$3)+(F35/F$2*F$3)+(G35/G$2*G$3)+(H35/H$2*H$3)+(I35/I$2*I$3))/(D$3+E$3+F$3+G$3+H$3+I$3)*100,0)</f>
        <v>98</v>
      </c>
      <c r="U35" s="24">
        <f>ROUND(((P35*P$3)+(S35*S$3)+(T35*T$3))/(P$3+S$3+T$3),0)</f>
        <v>99</v>
      </c>
      <c r="V35" s="29"/>
      <c r="W35" s="29"/>
      <c r="X35" s="29"/>
    </row>
    <row r="36" spans="1:24" ht="14.25" customHeight="1" x14ac:dyDescent="0.2">
      <c r="A36" s="25">
        <v>54</v>
      </c>
      <c r="B36" s="24">
        <v>20</v>
      </c>
      <c r="C36" s="24">
        <v>20</v>
      </c>
      <c r="D36" s="24">
        <v>28</v>
      </c>
      <c r="E36" s="24">
        <v>1</v>
      </c>
      <c r="F36" s="24">
        <v>22</v>
      </c>
      <c r="G36" s="24">
        <v>29</v>
      </c>
      <c r="H36" s="24">
        <v>28</v>
      </c>
      <c r="I36" s="24">
        <v>10</v>
      </c>
      <c r="J36" s="29"/>
      <c r="K36" s="29"/>
      <c r="L36" s="29"/>
      <c r="M36" s="29"/>
      <c r="N36" s="24">
        <v>56</v>
      </c>
      <c r="O36" s="29"/>
      <c r="P36" s="24">
        <f>N36+10</f>
        <v>66</v>
      </c>
      <c r="Q36" s="29"/>
      <c r="R36" s="29"/>
      <c r="S36" s="11">
        <f>ROUND((((B36)/B$2*B$3)+(C36/C$2*C$3))/(B$3+C$3)*100,0)</f>
        <v>100</v>
      </c>
      <c r="T36" s="11">
        <f>ROUND(((D36/D$2*D$3)+(E36/E$2*E$3)+(F36/F$2*F$3)+(G36/G$2*G$3)+(H36/H$2*H$3)+(I36/I$2*I$3))/(D$3+E$3+F$3+G$3+H$3+I$3)*100,0)</f>
        <v>94</v>
      </c>
      <c r="U36" s="11">
        <f>ROUND(((P36*P$3)+(S36*S$3)+(T36*T$3))/(P$3+S$3+T$3),0)</f>
        <v>85</v>
      </c>
      <c r="V36" s="29"/>
      <c r="W36" s="29"/>
      <c r="X36" s="29"/>
    </row>
    <row r="37" spans="1:24" ht="14.25" customHeight="1" x14ac:dyDescent="0.2">
      <c r="A37" s="25">
        <v>60</v>
      </c>
      <c r="B37" s="28">
        <v>20</v>
      </c>
      <c r="C37" s="24">
        <v>20</v>
      </c>
      <c r="D37" s="24">
        <v>30</v>
      </c>
      <c r="E37" s="24">
        <v>1</v>
      </c>
      <c r="F37" s="24">
        <v>25</v>
      </c>
      <c r="G37" s="24">
        <v>29</v>
      </c>
      <c r="H37" s="24">
        <v>30</v>
      </c>
      <c r="I37" s="24">
        <v>10</v>
      </c>
      <c r="J37" s="29"/>
      <c r="K37" s="29"/>
      <c r="L37" s="29"/>
      <c r="M37" s="29"/>
      <c r="N37" s="24">
        <v>87</v>
      </c>
      <c r="O37" s="29"/>
      <c r="P37" s="24">
        <f>N37+10</f>
        <v>97</v>
      </c>
      <c r="Q37" s="29"/>
      <c r="R37" s="29"/>
      <c r="S37" s="11">
        <f>ROUND((((B37)/B$2*B$3)+(C37/C$2*C$3))/(B$3+C$3)*100,0)</f>
        <v>100</v>
      </c>
      <c r="T37" s="11">
        <f>ROUND(((D37/D$2*D$3)+(E37/E$2*E$3)+(F37/F$2*F$3)+(G37/G$2*G$3)+(H37/H$2*H$3)+(I37/I$2*I$3))/(D$3+E$3+F$3+G$3+H$3+I$3)*100,0)</f>
        <v>99</v>
      </c>
      <c r="U37" s="11">
        <f>ROUND(((P37*P$3)+(S37*S$3)+(T37*T$3))/(P$3+S$3+T$3),0)</f>
        <v>98</v>
      </c>
      <c r="V37" s="29"/>
      <c r="W37" s="29"/>
      <c r="X37" s="29"/>
    </row>
    <row r="38" spans="1:24" ht="14.25" customHeight="1" x14ac:dyDescent="0.1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</row>
    <row r="39" spans="1:24" ht="14.25" customHeight="1" x14ac:dyDescent="0.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</row>
    <row r="40" spans="1:24" ht="16" customHeight="1" x14ac:dyDescent="0.2">
      <c r="A40" s="2" t="s">
        <v>34</v>
      </c>
      <c r="B40" s="25">
        <f>ROUND(AVERAGEIF(B$4:B$39,"&gt;0"),2)</f>
        <v>19.559999999999999</v>
      </c>
      <c r="C40" s="25">
        <f>ROUND(AVERAGEIF(C$4:C$39,"&gt;0"),2)</f>
        <v>20</v>
      </c>
      <c r="D40" s="25">
        <f t="shared" ref="D40:J40" si="1">ROUND(AVERAGEIF(D$4:D$39,"&gt;0"),2)</f>
        <v>28.94</v>
      </c>
      <c r="E40" s="25">
        <f t="shared" si="1"/>
        <v>1</v>
      </c>
      <c r="F40" s="25">
        <f t="shared" si="1"/>
        <v>23.79</v>
      </c>
      <c r="G40" s="25">
        <f t="shared" si="1"/>
        <v>29.18</v>
      </c>
      <c r="H40" s="25">
        <f t="shared" si="1"/>
        <v>28.38</v>
      </c>
      <c r="I40" s="25">
        <f t="shared" si="1"/>
        <v>9.41</v>
      </c>
      <c r="J40" s="30" t="e">
        <f t="shared" si="1"/>
        <v>#DIV/0!</v>
      </c>
      <c r="K40" s="30"/>
      <c r="L40" s="30"/>
      <c r="M40" s="30"/>
      <c r="N40" s="25">
        <f>ROUND(AVERAGEIF(N$4:N$39,"&gt;0"),2)</f>
        <v>73.849999999999994</v>
      </c>
      <c r="O40" s="30"/>
      <c r="P40" s="25">
        <f t="shared" ref="P40:U40" si="2">ROUND(AVERAGEIF(P$4:P$39,"&gt;0"),2)</f>
        <v>83.85</v>
      </c>
      <c r="Q40" s="25" t="e">
        <f t="shared" si="2"/>
        <v>#DIV/0!</v>
      </c>
      <c r="R40" s="30" t="e">
        <f t="shared" si="2"/>
        <v>#DIV/0!</v>
      </c>
      <c r="S40" s="25">
        <f t="shared" si="2"/>
        <v>97.56</v>
      </c>
      <c r="T40" s="25">
        <f t="shared" si="2"/>
        <v>95.53</v>
      </c>
      <c r="U40" s="25">
        <f t="shared" si="2"/>
        <v>91.7</v>
      </c>
      <c r="V40" s="30"/>
      <c r="W40" s="30"/>
      <c r="X40" s="30"/>
    </row>
    <row r="41" spans="1:24" ht="16" customHeight="1" x14ac:dyDescent="0.2">
      <c r="A41" s="2" t="s">
        <v>35</v>
      </c>
      <c r="B41" s="25">
        <f>MEDIAN(B$4:B$39)</f>
        <v>20</v>
      </c>
      <c r="C41" s="25">
        <f>MEDIAN(C$4:C$39)</f>
        <v>20</v>
      </c>
      <c r="D41" s="25">
        <f t="shared" ref="D41:J41" si="3">MEDIAN(D$4:D$39)</f>
        <v>30</v>
      </c>
      <c r="E41" s="25">
        <f t="shared" si="3"/>
        <v>1</v>
      </c>
      <c r="F41" s="25">
        <f t="shared" si="3"/>
        <v>24</v>
      </c>
      <c r="G41" s="25">
        <f t="shared" si="3"/>
        <v>29</v>
      </c>
      <c r="H41" s="25">
        <f t="shared" si="3"/>
        <v>29</v>
      </c>
      <c r="I41" s="25">
        <f t="shared" si="3"/>
        <v>10</v>
      </c>
      <c r="J41" s="30" t="e">
        <f t="shared" si="3"/>
        <v>#NUM!</v>
      </c>
      <c r="K41" s="30"/>
      <c r="L41" s="30"/>
      <c r="M41" s="30"/>
      <c r="N41" s="25">
        <f>MEDIAN(N$4:N$39)</f>
        <v>74</v>
      </c>
      <c r="O41" s="30"/>
      <c r="P41" s="25">
        <f t="shared" ref="P41:U41" si="4">MEDIAN(P$4:P$39)</f>
        <v>84</v>
      </c>
      <c r="Q41" s="25" t="e">
        <f t="shared" si="4"/>
        <v>#NUM!</v>
      </c>
      <c r="R41" s="30" t="e">
        <f t="shared" si="4"/>
        <v>#NUM!</v>
      </c>
      <c r="S41" s="25">
        <f t="shared" si="4"/>
        <v>100</v>
      </c>
      <c r="T41" s="25">
        <f t="shared" si="4"/>
        <v>97</v>
      </c>
      <c r="U41" s="25">
        <f t="shared" si="4"/>
        <v>90</v>
      </c>
      <c r="V41" s="30"/>
      <c r="W41" s="30"/>
      <c r="X41" s="30"/>
    </row>
  </sheetData>
  <sortState ref="A4:IT37">
    <sortCondition ref="A4:A37"/>
  </sortState>
  <pageMargins left="0.75" right="0.75" top="1" bottom="1" header="0" footer="0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46"/>
  <sheetViews>
    <sheetView showGridLines="0" workbookViewId="0"/>
  </sheetViews>
  <sheetFormatPr baseColWidth="10" defaultColWidth="16.33203125" defaultRowHeight="13.5" customHeight="1" x14ac:dyDescent="0.15"/>
  <cols>
    <col min="1" max="1" width="2.33203125" style="31" customWidth="1"/>
    <col min="2" max="2" width="18.33203125" style="31" customWidth="1"/>
    <col min="3" max="3" width="18.5" style="31" customWidth="1"/>
    <col min="4" max="4" width="18.1640625" style="31" customWidth="1"/>
    <col min="5" max="5" width="16.33203125" style="31" customWidth="1"/>
    <col min="6" max="6" width="12.83203125" style="31" customWidth="1"/>
    <col min="7" max="7" width="9.33203125" style="31" customWidth="1"/>
    <col min="8" max="8" width="9" style="31" customWidth="1"/>
    <col min="9" max="9" width="19.1640625" style="31" customWidth="1"/>
    <col min="10" max="10" width="18.6640625" style="31" customWidth="1"/>
    <col min="11" max="11" width="19.1640625" style="31" customWidth="1"/>
    <col min="12" max="12" width="17.6640625" style="31" customWidth="1"/>
    <col min="13" max="13" width="13.83203125" style="31" customWidth="1"/>
    <col min="14" max="14" width="10" style="31" customWidth="1"/>
    <col min="15" max="15" width="15.83203125" style="31" customWidth="1"/>
    <col min="16" max="16" width="8.33203125" style="31" customWidth="1"/>
    <col min="17" max="17" width="7.6640625" style="31" customWidth="1"/>
    <col min="18" max="22" width="8.83203125" style="31" customWidth="1"/>
    <col min="23" max="23" width="3" style="31" customWidth="1"/>
    <col min="24" max="33" width="8.83203125" style="31" customWidth="1"/>
    <col min="34" max="256" width="16.33203125" style="31" customWidth="1"/>
  </cols>
  <sheetData>
    <row r="1" spans="1:33" ht="15" customHeight="1" x14ac:dyDescent="0.1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32"/>
      <c r="AG1" s="32"/>
    </row>
    <row r="2" spans="1:33" ht="21.5" customHeight="1" x14ac:dyDescent="0.2">
      <c r="A2" s="29"/>
      <c r="B2" s="58" t="s">
        <v>36</v>
      </c>
      <c r="C2" s="59"/>
      <c r="D2" s="60"/>
      <c r="E2" s="60"/>
      <c r="F2" s="60"/>
      <c r="G2" s="60"/>
      <c r="H2" s="60"/>
      <c r="I2" s="59"/>
      <c r="J2" s="59"/>
      <c r="K2" s="34"/>
      <c r="L2" s="34"/>
      <c r="M2" s="34"/>
      <c r="N2" s="29"/>
      <c r="O2" s="58" t="s">
        <v>37</v>
      </c>
      <c r="P2" s="59"/>
      <c r="Q2" s="59"/>
      <c r="R2" s="59"/>
      <c r="S2" s="59"/>
      <c r="T2" s="59"/>
      <c r="U2" s="59"/>
      <c r="V2" s="33"/>
      <c r="W2" s="29"/>
      <c r="X2" s="58" t="s">
        <v>38</v>
      </c>
      <c r="Y2" s="59"/>
      <c r="Z2" s="59"/>
      <c r="AA2" s="59"/>
      <c r="AB2" s="59"/>
      <c r="AC2" s="59"/>
      <c r="AD2" s="59"/>
      <c r="AE2" s="35"/>
      <c r="AF2" s="36" t="s">
        <v>39</v>
      </c>
      <c r="AG2" s="37"/>
    </row>
    <row r="3" spans="1:33" ht="15" customHeight="1" x14ac:dyDescent="0.2">
      <c r="A3" s="35"/>
      <c r="B3" s="38" t="s">
        <v>40</v>
      </c>
      <c r="C3" s="39"/>
      <c r="D3" s="29"/>
      <c r="E3" s="29"/>
      <c r="F3" s="29"/>
      <c r="G3" s="29"/>
      <c r="H3" s="29"/>
      <c r="I3" s="40" t="s">
        <v>28</v>
      </c>
      <c r="J3" s="39"/>
      <c r="K3" s="29"/>
      <c r="L3" s="29"/>
      <c r="M3" s="29"/>
      <c r="N3" s="35"/>
      <c r="O3" s="41" t="str">
        <f>B3</f>
        <v>AME</v>
      </c>
      <c r="P3" s="39"/>
      <c r="Q3" s="29"/>
      <c r="R3" s="29"/>
      <c r="S3" s="29"/>
      <c r="T3" s="29"/>
      <c r="U3" s="29"/>
      <c r="V3" s="29"/>
      <c r="W3" s="35"/>
      <c r="X3" s="41" t="str">
        <f>B3</f>
        <v>AME</v>
      </c>
      <c r="Y3" s="39"/>
      <c r="Z3" s="29"/>
      <c r="AA3" s="29"/>
      <c r="AB3" s="29"/>
      <c r="AC3" s="29"/>
      <c r="AD3" s="29"/>
      <c r="AE3" s="35"/>
      <c r="AF3" s="36" t="s">
        <v>41</v>
      </c>
      <c r="AG3" s="37"/>
    </row>
    <row r="4" spans="1:33" ht="15" customHeight="1" x14ac:dyDescent="0.2">
      <c r="A4" s="29"/>
      <c r="B4" s="23"/>
      <c r="C4" s="26" t="s">
        <v>42</v>
      </c>
      <c r="D4" s="26" t="s">
        <v>43</v>
      </c>
      <c r="E4" s="26" t="s">
        <v>44</v>
      </c>
      <c r="F4" s="26"/>
      <c r="G4" s="26"/>
      <c r="H4" s="26"/>
      <c r="I4" s="23"/>
      <c r="J4" s="26" t="s">
        <v>45</v>
      </c>
      <c r="K4" s="26" t="s">
        <v>46</v>
      </c>
      <c r="L4" s="26" t="s">
        <v>47</v>
      </c>
      <c r="M4" s="26"/>
      <c r="N4" s="29"/>
      <c r="O4" s="23"/>
      <c r="P4" s="26" t="str">
        <f>C4</f>
        <v>Reem Abu Arafah</v>
      </c>
      <c r="Q4" s="26">
        <f>H4</f>
        <v>0</v>
      </c>
      <c r="R4" s="24">
        <f>I4</f>
        <v>0</v>
      </c>
      <c r="S4" s="26" t="str">
        <f>J4</f>
        <v>Eman Almadhoun</v>
      </c>
      <c r="T4" s="42"/>
      <c r="U4" s="29"/>
      <c r="V4" s="26" t="s">
        <v>48</v>
      </c>
      <c r="W4" s="29"/>
      <c r="X4" s="23"/>
      <c r="Y4" s="26" t="str">
        <f>P4</f>
        <v>Reem Abu Arafah</v>
      </c>
      <c r="Z4" s="26">
        <f>Q4</f>
        <v>0</v>
      </c>
      <c r="AA4" s="24">
        <f>R4</f>
        <v>0</v>
      </c>
      <c r="AB4" s="26" t="str">
        <f>S4</f>
        <v>Eman Almadhoun</v>
      </c>
      <c r="AC4" s="42">
        <f>T4</f>
        <v>0</v>
      </c>
      <c r="AD4" s="29"/>
      <c r="AE4" s="27" t="s">
        <v>48</v>
      </c>
      <c r="AF4" s="43" t="s">
        <v>49</v>
      </c>
      <c r="AG4" s="44"/>
    </row>
    <row r="5" spans="1:33" ht="15" customHeight="1" x14ac:dyDescent="0.2">
      <c r="A5" s="29"/>
      <c r="B5" s="26" t="s">
        <v>42</v>
      </c>
      <c r="C5" s="29"/>
      <c r="D5" s="29"/>
      <c r="E5" s="29"/>
      <c r="F5" s="29"/>
      <c r="G5" s="29"/>
      <c r="H5" s="29"/>
      <c r="I5" s="26" t="s">
        <v>45</v>
      </c>
      <c r="J5" s="29"/>
      <c r="K5" s="29"/>
      <c r="L5" s="29"/>
      <c r="M5" s="29"/>
      <c r="N5" s="29"/>
      <c r="O5" s="26" t="str">
        <f>P4</f>
        <v>Reem Abu Arafah</v>
      </c>
      <c r="P5" s="24">
        <v>21</v>
      </c>
      <c r="Q5" s="24">
        <v>21</v>
      </c>
      <c r="R5" s="24">
        <v>21</v>
      </c>
      <c r="S5" s="24">
        <v>21</v>
      </c>
      <c r="T5" s="24">
        <v>16</v>
      </c>
      <c r="U5" s="29"/>
      <c r="V5" s="24">
        <f>SUM(P5:U5)</f>
        <v>100</v>
      </c>
      <c r="W5" s="29"/>
      <c r="X5" s="26" t="str">
        <f>B5</f>
        <v>Reem Abu Arafah</v>
      </c>
      <c r="Y5" s="24">
        <f>AVERAGE(C5,P5)</f>
        <v>21</v>
      </c>
      <c r="Z5" s="24">
        <f t="shared" ref="Z5:AB8" si="0">AVERAGE(H5,Q5)</f>
        <v>21</v>
      </c>
      <c r="AA5" s="24">
        <f t="shared" si="0"/>
        <v>21</v>
      </c>
      <c r="AB5" s="24">
        <f t="shared" si="0"/>
        <v>21</v>
      </c>
      <c r="AC5" s="42"/>
      <c r="AD5" s="29"/>
      <c r="AE5" s="45">
        <f>SUM(Y5:AD5)</f>
        <v>84</v>
      </c>
      <c r="AF5" s="43" t="s">
        <v>50</v>
      </c>
      <c r="AG5" s="44"/>
    </row>
    <row r="6" spans="1:33" ht="15" customHeight="1" x14ac:dyDescent="0.15">
      <c r="A6" s="29"/>
      <c r="B6" s="26" t="s">
        <v>43</v>
      </c>
      <c r="C6" s="24">
        <v>33</v>
      </c>
      <c r="D6" s="24">
        <v>34</v>
      </c>
      <c r="E6" s="24">
        <v>33</v>
      </c>
      <c r="F6" s="29"/>
      <c r="G6" s="29"/>
      <c r="H6" s="29"/>
      <c r="I6" s="26" t="s">
        <v>46</v>
      </c>
      <c r="J6" s="24">
        <v>33</v>
      </c>
      <c r="K6" s="24">
        <v>33</v>
      </c>
      <c r="L6" s="24">
        <v>33</v>
      </c>
      <c r="M6" s="29"/>
      <c r="N6" s="29"/>
      <c r="O6" s="26">
        <f>Q4</f>
        <v>0</v>
      </c>
      <c r="P6" s="24">
        <v>22</v>
      </c>
      <c r="Q6" s="24">
        <v>32</v>
      </c>
      <c r="R6" s="24">
        <v>20</v>
      </c>
      <c r="S6" s="24">
        <v>25</v>
      </c>
      <c r="T6" s="24">
        <v>1</v>
      </c>
      <c r="U6" s="29"/>
      <c r="V6" s="24">
        <f>SUM(P6:U6)</f>
        <v>100</v>
      </c>
      <c r="W6" s="29"/>
      <c r="X6" s="26" t="str">
        <f>B6</f>
        <v>Wei-Jen Chen</v>
      </c>
      <c r="Y6" s="24">
        <f>AVERAGE(C6,P6)</f>
        <v>27.5</v>
      </c>
      <c r="Z6" s="24">
        <f t="shared" si="0"/>
        <v>32</v>
      </c>
      <c r="AA6" s="24">
        <f t="shared" si="0"/>
        <v>20</v>
      </c>
      <c r="AB6" s="24">
        <f t="shared" si="0"/>
        <v>29</v>
      </c>
      <c r="AC6" s="42"/>
      <c r="AD6" s="29"/>
      <c r="AE6" s="42">
        <f>SUM(Y6:AD6)</f>
        <v>108.5</v>
      </c>
      <c r="AF6" s="23"/>
      <c r="AG6" s="23"/>
    </row>
    <row r="7" spans="1:33" ht="15" customHeight="1" x14ac:dyDescent="0.15">
      <c r="A7" s="29"/>
      <c r="B7" s="26" t="s">
        <v>44</v>
      </c>
      <c r="C7" s="24">
        <v>33</v>
      </c>
      <c r="D7" s="24">
        <v>33</v>
      </c>
      <c r="E7" s="24">
        <v>33</v>
      </c>
      <c r="F7" s="29"/>
      <c r="G7" s="29"/>
      <c r="H7" s="29"/>
      <c r="I7" s="26" t="s">
        <v>47</v>
      </c>
      <c r="J7" s="24">
        <v>33</v>
      </c>
      <c r="K7" s="24">
        <v>33</v>
      </c>
      <c r="L7" s="24">
        <v>33</v>
      </c>
      <c r="M7" s="29"/>
      <c r="N7" s="29"/>
      <c r="O7" s="24">
        <f>R4</f>
        <v>0</v>
      </c>
      <c r="P7" s="24">
        <v>24.75</v>
      </c>
      <c r="Q7" s="24">
        <v>24.75</v>
      </c>
      <c r="R7" s="24">
        <v>24.75</v>
      </c>
      <c r="S7" s="24">
        <v>24.75</v>
      </c>
      <c r="T7" s="24">
        <v>1</v>
      </c>
      <c r="U7" s="29"/>
      <c r="V7" s="24">
        <f>SUM(P7:U7)</f>
        <v>100</v>
      </c>
      <c r="W7" s="29"/>
      <c r="X7" s="26" t="str">
        <f>B7</f>
        <v>Yi Xuan Chia</v>
      </c>
      <c r="Y7" s="24">
        <f>AVERAGE(C7,P7)</f>
        <v>28.875</v>
      </c>
      <c r="Z7" s="24">
        <f t="shared" si="0"/>
        <v>24.75</v>
      </c>
      <c r="AA7" s="24">
        <f t="shared" si="0"/>
        <v>24.75</v>
      </c>
      <c r="AB7" s="24">
        <f t="shared" si="0"/>
        <v>28.875</v>
      </c>
      <c r="AC7" s="42"/>
      <c r="AD7" s="29"/>
      <c r="AE7" s="42">
        <f>SUM(Y7:AD7)</f>
        <v>107.25</v>
      </c>
      <c r="AF7" s="29"/>
      <c r="AG7" s="29"/>
    </row>
    <row r="8" spans="1:33" ht="15" customHeight="1" x14ac:dyDescent="0.15">
      <c r="A8" s="29"/>
      <c r="B8" s="42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42">
        <f>T4</f>
        <v>0</v>
      </c>
      <c r="P8" s="29"/>
      <c r="Q8" s="29"/>
      <c r="R8" s="29"/>
      <c r="S8" s="29"/>
      <c r="T8" s="29"/>
      <c r="U8" s="29"/>
      <c r="V8" s="24">
        <f>SUM(P8:U8)</f>
        <v>0</v>
      </c>
      <c r="W8" s="29"/>
      <c r="X8" s="42">
        <f>B8</f>
        <v>0</v>
      </c>
      <c r="Y8" s="29" t="e">
        <f>AVERAGE(C8,P8)</f>
        <v>#DIV/0!</v>
      </c>
      <c r="Z8" s="29" t="e">
        <f t="shared" si="0"/>
        <v>#DIV/0!</v>
      </c>
      <c r="AA8" s="29" t="e">
        <f t="shared" si="0"/>
        <v>#DIV/0!</v>
      </c>
      <c r="AB8" s="29" t="e">
        <f t="shared" si="0"/>
        <v>#DIV/0!</v>
      </c>
      <c r="AC8" s="42"/>
      <c r="AD8" s="29"/>
      <c r="AE8" s="29" t="e">
        <f>SUM(Y8:AD8)</f>
        <v>#DIV/0!</v>
      </c>
      <c r="AF8" s="29"/>
      <c r="AG8" s="29"/>
    </row>
    <row r="9" spans="1:33" ht="15" customHeight="1" x14ac:dyDescent="0.2">
      <c r="A9" s="29"/>
      <c r="B9" s="46" t="s">
        <v>38</v>
      </c>
      <c r="C9" s="47">
        <f>AVERAGE(C5:C8)</f>
        <v>33</v>
      </c>
      <c r="D9" s="47">
        <f>AVERAGE(D5:D7)</f>
        <v>33.5</v>
      </c>
      <c r="E9" s="47">
        <f>AVERAGE(E5:E7)</f>
        <v>33</v>
      </c>
      <c r="F9" s="48"/>
      <c r="G9" s="48"/>
      <c r="H9" s="48"/>
      <c r="I9" s="46" t="s">
        <v>38</v>
      </c>
      <c r="J9" s="47">
        <f>AVERAGE(J5:J8)</f>
        <v>33</v>
      </c>
      <c r="K9" s="47">
        <f>AVERAGE(K5:K7)</f>
        <v>33</v>
      </c>
      <c r="L9" s="47">
        <f>AVERAGE(L5:L7)</f>
        <v>33</v>
      </c>
      <c r="M9" s="48"/>
      <c r="N9" s="29"/>
      <c r="O9" s="29"/>
      <c r="P9" s="24">
        <f>AVERAGE(P5:P8)</f>
        <v>22.583333333333332</v>
      </c>
      <c r="Q9" s="24">
        <f>AVERAGE(Q5:Q8)</f>
        <v>25.916666666666668</v>
      </c>
      <c r="R9" s="24">
        <f>AVERAGE(R5:R8)</f>
        <v>21.916666666666668</v>
      </c>
      <c r="S9" s="24">
        <f>AVERAGE(S5:S8)</f>
        <v>23.583333333333332</v>
      </c>
      <c r="T9" s="24">
        <f>AVERAGE(T5:T8)</f>
        <v>6</v>
      </c>
      <c r="U9" s="29"/>
      <c r="V9" s="29"/>
      <c r="W9" s="29"/>
      <c r="X9" s="26" t="s">
        <v>38</v>
      </c>
      <c r="Y9" s="29" t="e">
        <f>AVERAGE(Y5:Y8)</f>
        <v>#DIV/0!</v>
      </c>
      <c r="Z9" s="29" t="e">
        <f>AVERAGE(Z5:Z8)</f>
        <v>#DIV/0!</v>
      </c>
      <c r="AA9" s="29" t="e">
        <f>AVERAGE(AA5:AA8)</f>
        <v>#DIV/0!</v>
      </c>
      <c r="AB9" s="29" t="e">
        <f>AVERAGE(AB5:AB8)</f>
        <v>#DIV/0!</v>
      </c>
      <c r="AC9" s="29" t="e">
        <f>AVERAGE(AC5:AC8)</f>
        <v>#DIV/0!</v>
      </c>
      <c r="AD9" s="29"/>
      <c r="AE9" s="29"/>
      <c r="AF9" s="29"/>
      <c r="AG9" s="29"/>
    </row>
    <row r="10" spans="1:33" ht="15" customHeight="1" x14ac:dyDescent="0.15">
      <c r="A10" s="29"/>
      <c r="B10" s="32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</row>
    <row r="11" spans="1:33" ht="15" customHeight="1" x14ac:dyDescent="0.2">
      <c r="A11" s="29"/>
      <c r="B11" s="49" t="s">
        <v>26</v>
      </c>
      <c r="C11" s="39"/>
      <c r="D11" s="29"/>
      <c r="E11" s="29"/>
      <c r="F11" s="29"/>
      <c r="G11" s="29"/>
      <c r="H11" s="29"/>
      <c r="I11" s="50" t="s">
        <v>30</v>
      </c>
      <c r="J11" s="3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</row>
    <row r="12" spans="1:33" ht="15" customHeight="1" x14ac:dyDescent="0.15">
      <c r="A12" s="29"/>
      <c r="B12" s="23"/>
      <c r="C12" s="26" t="s">
        <v>51</v>
      </c>
      <c r="D12" s="26" t="s">
        <v>27</v>
      </c>
      <c r="E12" s="26" t="s">
        <v>52</v>
      </c>
      <c r="F12" s="26"/>
      <c r="G12" s="26"/>
      <c r="H12" s="26"/>
      <c r="I12" s="23"/>
      <c r="J12" s="26" t="s">
        <v>53</v>
      </c>
      <c r="K12" s="26" t="s">
        <v>54</v>
      </c>
      <c r="L12" s="26" t="s">
        <v>55</v>
      </c>
      <c r="M12" s="26" t="s">
        <v>56</v>
      </c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</row>
    <row r="13" spans="1:33" ht="15" customHeight="1" x14ac:dyDescent="0.15">
      <c r="A13" s="29"/>
      <c r="B13" s="26" t="s">
        <v>51</v>
      </c>
      <c r="C13" s="29"/>
      <c r="D13" s="29"/>
      <c r="E13" s="29"/>
      <c r="F13" s="29"/>
      <c r="G13" s="29"/>
      <c r="H13" s="29"/>
      <c r="I13" s="26" t="s">
        <v>53</v>
      </c>
      <c r="J13" s="24">
        <v>30</v>
      </c>
      <c r="K13" s="24">
        <v>40</v>
      </c>
      <c r="L13" s="24">
        <v>0</v>
      </c>
      <c r="M13" s="24">
        <v>30</v>
      </c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</row>
    <row r="14" spans="1:33" ht="15" customHeight="1" x14ac:dyDescent="0.15">
      <c r="A14" s="29"/>
      <c r="B14" s="26" t="s">
        <v>27</v>
      </c>
      <c r="C14" s="29"/>
      <c r="D14" s="29"/>
      <c r="E14" s="29"/>
      <c r="F14" s="29"/>
      <c r="G14" s="29"/>
      <c r="H14" s="29"/>
      <c r="I14" s="26" t="s">
        <v>54</v>
      </c>
      <c r="J14" s="24">
        <v>30</v>
      </c>
      <c r="K14" s="24">
        <v>40</v>
      </c>
      <c r="L14" s="24">
        <v>0</v>
      </c>
      <c r="M14" s="24">
        <v>30</v>
      </c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</row>
    <row r="15" spans="1:33" ht="15" customHeight="1" x14ac:dyDescent="0.15">
      <c r="A15" s="29"/>
      <c r="B15" s="26" t="s">
        <v>52</v>
      </c>
      <c r="C15" s="24">
        <v>18</v>
      </c>
      <c r="D15" s="24">
        <v>7</v>
      </c>
      <c r="E15" s="24">
        <v>75</v>
      </c>
      <c r="F15" s="29"/>
      <c r="G15" s="29"/>
      <c r="H15" s="29"/>
      <c r="I15" s="26" t="s">
        <v>55</v>
      </c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</row>
    <row r="16" spans="1:33" ht="15" customHeight="1" x14ac:dyDescent="0.15">
      <c r="A16" s="29"/>
      <c r="B16" s="29"/>
      <c r="C16" s="29"/>
      <c r="D16" s="29"/>
      <c r="E16" s="29"/>
      <c r="F16" s="29"/>
      <c r="G16" s="29"/>
      <c r="H16" s="29"/>
      <c r="I16" s="26" t="s">
        <v>56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</row>
    <row r="17" spans="1:33" ht="15" customHeight="1" x14ac:dyDescent="0.15">
      <c r="A17" s="29"/>
      <c r="B17" s="42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</row>
    <row r="18" spans="1:33" ht="15" customHeight="1" x14ac:dyDescent="0.2">
      <c r="A18" s="29"/>
      <c r="B18" s="46" t="s">
        <v>38</v>
      </c>
      <c r="C18" s="47">
        <f>AVERAGE(C13:C17)</f>
        <v>18</v>
      </c>
      <c r="D18" s="47">
        <f>AVERAGE(D13:D15)</f>
        <v>7</v>
      </c>
      <c r="E18" s="47">
        <f>AVERAGE(E13:E15)</f>
        <v>75</v>
      </c>
      <c r="F18" s="48"/>
      <c r="G18" s="48"/>
      <c r="H18" s="48"/>
      <c r="I18" s="46" t="s">
        <v>38</v>
      </c>
      <c r="J18" s="47">
        <f>AVERAGE(J13:J17)</f>
        <v>30</v>
      </c>
      <c r="K18" s="47">
        <f>AVERAGE(K13:K16)</f>
        <v>40</v>
      </c>
      <c r="L18" s="47">
        <f>AVERAGE(L13:L16)</f>
        <v>0</v>
      </c>
      <c r="M18" s="47">
        <f>AVERAGE(M13:M16)</f>
        <v>30</v>
      </c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</row>
    <row r="19" spans="1:33" ht="15" customHeight="1" x14ac:dyDescent="0.15">
      <c r="A19" s="29"/>
      <c r="B19" s="26"/>
      <c r="C19" s="29"/>
      <c r="D19" s="29"/>
      <c r="E19" s="29"/>
      <c r="F19" s="29"/>
      <c r="G19" s="29"/>
      <c r="H19" s="29"/>
      <c r="I19" s="26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</row>
    <row r="20" spans="1:33" ht="15" customHeight="1" x14ac:dyDescent="0.2">
      <c r="A20" s="29"/>
      <c r="B20" s="51" t="s">
        <v>32</v>
      </c>
      <c r="C20" s="39"/>
      <c r="D20" s="29"/>
      <c r="E20" s="29"/>
      <c r="F20" s="29"/>
      <c r="G20" s="29"/>
      <c r="H20" s="29"/>
      <c r="I20" s="52" t="s">
        <v>29</v>
      </c>
      <c r="J20" s="3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</row>
    <row r="21" spans="1:33" ht="15" customHeight="1" x14ac:dyDescent="0.15">
      <c r="A21" s="29"/>
      <c r="B21" s="23"/>
      <c r="C21" s="26" t="s">
        <v>57</v>
      </c>
      <c r="D21" s="26" t="s">
        <v>58</v>
      </c>
      <c r="E21" s="26" t="s">
        <v>59</v>
      </c>
      <c r="F21" s="26" t="s">
        <v>60</v>
      </c>
      <c r="G21" s="26"/>
      <c r="H21" s="26"/>
      <c r="I21" s="23"/>
      <c r="J21" s="26" t="s">
        <v>61</v>
      </c>
      <c r="K21" s="26" t="s">
        <v>62</v>
      </c>
      <c r="L21" s="26" t="s">
        <v>63</v>
      </c>
      <c r="M21" s="26" t="s">
        <v>64</v>
      </c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</row>
    <row r="22" spans="1:33" ht="15" customHeight="1" x14ac:dyDescent="0.15">
      <c r="A22" s="29"/>
      <c r="B22" s="26" t="s">
        <v>57</v>
      </c>
      <c r="C22" s="24">
        <v>25</v>
      </c>
      <c r="D22" s="24">
        <v>25</v>
      </c>
      <c r="E22" s="24">
        <v>25</v>
      </c>
      <c r="F22" s="24">
        <v>25</v>
      </c>
      <c r="G22" s="29"/>
      <c r="H22" s="29"/>
      <c r="I22" s="26" t="s">
        <v>61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</row>
    <row r="23" spans="1:33" ht="15" customHeight="1" x14ac:dyDescent="0.15">
      <c r="A23" s="29"/>
      <c r="B23" s="26" t="s">
        <v>58</v>
      </c>
      <c r="C23" s="24">
        <v>25</v>
      </c>
      <c r="D23" s="24">
        <v>25</v>
      </c>
      <c r="E23" s="24">
        <v>25</v>
      </c>
      <c r="F23" s="24">
        <v>25</v>
      </c>
      <c r="G23" s="29"/>
      <c r="H23" s="29"/>
      <c r="I23" s="26" t="s">
        <v>62</v>
      </c>
      <c r="J23" s="24">
        <v>15</v>
      </c>
      <c r="K23" s="24">
        <v>40</v>
      </c>
      <c r="L23" s="24">
        <v>15</v>
      </c>
      <c r="M23" s="24">
        <v>10</v>
      </c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33" ht="15" customHeight="1" x14ac:dyDescent="0.15">
      <c r="A24" s="29"/>
      <c r="B24" s="26" t="s">
        <v>59</v>
      </c>
      <c r="C24" s="24">
        <v>25</v>
      </c>
      <c r="D24" s="24">
        <v>25</v>
      </c>
      <c r="E24" s="24">
        <v>25</v>
      </c>
      <c r="F24" s="24">
        <v>25</v>
      </c>
      <c r="G24" s="29"/>
      <c r="H24" s="29"/>
      <c r="I24" s="26" t="s">
        <v>63</v>
      </c>
      <c r="J24" s="24">
        <v>25</v>
      </c>
      <c r="K24" s="24">
        <v>25</v>
      </c>
      <c r="L24" s="24">
        <v>25</v>
      </c>
      <c r="M24" s="24">
        <v>25</v>
      </c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</row>
    <row r="25" spans="1:33" ht="15" customHeight="1" x14ac:dyDescent="0.15">
      <c r="A25" s="29"/>
      <c r="B25" s="26" t="s">
        <v>60</v>
      </c>
      <c r="C25" s="24">
        <v>25</v>
      </c>
      <c r="D25" s="24">
        <v>25</v>
      </c>
      <c r="E25" s="24">
        <v>25</v>
      </c>
      <c r="F25" s="24">
        <v>25</v>
      </c>
      <c r="G25" s="29"/>
      <c r="H25" s="29"/>
      <c r="I25" s="26" t="s">
        <v>64</v>
      </c>
      <c r="J25" s="24">
        <v>24</v>
      </c>
      <c r="K25" s="24">
        <v>28</v>
      </c>
      <c r="L25" s="24">
        <v>24</v>
      </c>
      <c r="M25" s="24">
        <v>24</v>
      </c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</row>
    <row r="26" spans="1:33" ht="15" customHeight="1" x14ac:dyDescent="0.1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</row>
    <row r="27" spans="1:33" ht="15" customHeight="1" x14ac:dyDescent="0.2">
      <c r="A27" s="29"/>
      <c r="B27" s="46" t="s">
        <v>38</v>
      </c>
      <c r="C27" s="47">
        <f>AVERAGE(C22:C26)</f>
        <v>25</v>
      </c>
      <c r="D27" s="47">
        <f>AVERAGE(D22:D25)</f>
        <v>25</v>
      </c>
      <c r="E27" s="47">
        <f>AVERAGE(E22:E25)</f>
        <v>25</v>
      </c>
      <c r="F27" s="47">
        <f>AVERAGE(F22:F25)</f>
        <v>25</v>
      </c>
      <c r="G27" s="48"/>
      <c r="H27" s="48"/>
      <c r="I27" s="46" t="s">
        <v>38</v>
      </c>
      <c r="J27" s="47">
        <f>AVERAGE(J22:J26)</f>
        <v>21.333333333333332</v>
      </c>
      <c r="K27" s="47">
        <f>AVERAGE(K22:K25)</f>
        <v>31</v>
      </c>
      <c r="L27" s="47">
        <f>AVERAGE(L22:L25)</f>
        <v>21.333333333333332</v>
      </c>
      <c r="M27" s="47">
        <f>AVERAGE(M22:M25)</f>
        <v>19.666666666666668</v>
      </c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</row>
    <row r="28" spans="1:33" ht="15" customHeight="1" x14ac:dyDescent="0.15">
      <c r="A28" s="29"/>
      <c r="B28" s="26"/>
      <c r="C28" s="29"/>
      <c r="D28" s="29"/>
      <c r="E28" s="29"/>
      <c r="F28" s="29"/>
      <c r="G28" s="29"/>
      <c r="H28" s="29"/>
      <c r="I28" s="26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</row>
    <row r="29" spans="1:33" ht="15" customHeight="1" x14ac:dyDescent="0.2">
      <c r="A29" s="29"/>
      <c r="B29" s="53" t="s">
        <v>65</v>
      </c>
      <c r="C29" s="39"/>
      <c r="D29" s="29"/>
      <c r="E29" s="29"/>
      <c r="F29" s="29"/>
      <c r="G29" s="29"/>
      <c r="H29" s="29"/>
      <c r="I29" s="54" t="s">
        <v>33</v>
      </c>
      <c r="J29" s="3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</row>
    <row r="30" spans="1:33" ht="15" customHeight="1" x14ac:dyDescent="0.15">
      <c r="A30" s="29"/>
      <c r="B30" s="23"/>
      <c r="C30" s="26" t="s">
        <v>66</v>
      </c>
      <c r="D30" s="26" t="s">
        <v>67</v>
      </c>
      <c r="E30" s="26" t="s">
        <v>68</v>
      </c>
      <c r="F30" s="26" t="s">
        <v>69</v>
      </c>
      <c r="G30" s="26" t="s">
        <v>70</v>
      </c>
      <c r="H30" s="26"/>
      <c r="I30" s="23"/>
      <c r="J30" s="26" t="s">
        <v>71</v>
      </c>
      <c r="K30" s="26" t="s">
        <v>72</v>
      </c>
      <c r="L30" s="26" t="s">
        <v>73</v>
      </c>
      <c r="M30" s="26" t="s">
        <v>74</v>
      </c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</row>
    <row r="31" spans="1:33" ht="15" customHeight="1" x14ac:dyDescent="0.15">
      <c r="A31" s="29"/>
      <c r="B31" s="26" t="s">
        <v>66</v>
      </c>
      <c r="C31" s="24">
        <v>20</v>
      </c>
      <c r="D31" s="24">
        <v>20</v>
      </c>
      <c r="E31" s="24">
        <v>20</v>
      </c>
      <c r="F31" s="24">
        <v>20</v>
      </c>
      <c r="G31" s="24">
        <v>20</v>
      </c>
      <c r="H31" s="29"/>
      <c r="I31" s="26" t="s">
        <v>71</v>
      </c>
      <c r="J31" s="24">
        <v>30</v>
      </c>
      <c r="K31" s="24">
        <v>20</v>
      </c>
      <c r="L31" s="24">
        <v>30</v>
      </c>
      <c r="M31" s="24">
        <v>20</v>
      </c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</row>
    <row r="32" spans="1:33" ht="15" customHeight="1" x14ac:dyDescent="0.15">
      <c r="A32" s="29"/>
      <c r="B32" s="26" t="s">
        <v>67</v>
      </c>
      <c r="C32" s="24">
        <v>20</v>
      </c>
      <c r="D32" s="24">
        <v>20</v>
      </c>
      <c r="E32" s="24">
        <v>20</v>
      </c>
      <c r="F32" s="24">
        <v>20</v>
      </c>
      <c r="G32" s="24">
        <v>20</v>
      </c>
      <c r="H32" s="29"/>
      <c r="I32" s="26" t="s">
        <v>72</v>
      </c>
      <c r="J32" s="24">
        <v>25</v>
      </c>
      <c r="K32" s="24">
        <v>25</v>
      </c>
      <c r="L32" s="24">
        <v>25</v>
      </c>
      <c r="M32" s="24">
        <v>25</v>
      </c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</row>
    <row r="33" spans="1:33" ht="15" customHeight="1" x14ac:dyDescent="0.15">
      <c r="A33" s="29"/>
      <c r="B33" s="26" t="s">
        <v>68</v>
      </c>
      <c r="C33" s="24">
        <v>20</v>
      </c>
      <c r="D33" s="24">
        <v>20</v>
      </c>
      <c r="E33" s="24">
        <v>20</v>
      </c>
      <c r="F33" s="24">
        <v>20</v>
      </c>
      <c r="G33" s="24">
        <v>20</v>
      </c>
      <c r="H33" s="29"/>
      <c r="I33" s="26" t="s">
        <v>73</v>
      </c>
      <c r="J33" s="24">
        <v>27</v>
      </c>
      <c r="K33" s="24">
        <v>24</v>
      </c>
      <c r="L33" s="24">
        <v>25</v>
      </c>
      <c r="M33" s="24">
        <v>24</v>
      </c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</row>
    <row r="34" spans="1:33" ht="15" customHeight="1" x14ac:dyDescent="0.15">
      <c r="A34" s="29"/>
      <c r="B34" s="26" t="s">
        <v>69</v>
      </c>
      <c r="C34" s="24">
        <v>20</v>
      </c>
      <c r="D34" s="24">
        <v>20</v>
      </c>
      <c r="E34" s="24">
        <v>20</v>
      </c>
      <c r="F34" s="24">
        <v>20</v>
      </c>
      <c r="G34" s="24">
        <v>20</v>
      </c>
      <c r="H34" s="29"/>
      <c r="I34" s="26" t="s">
        <v>74</v>
      </c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</row>
    <row r="35" spans="1:33" ht="15" customHeight="1" x14ac:dyDescent="0.15">
      <c r="A35" s="29"/>
      <c r="B35" s="26" t="s">
        <v>70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</row>
    <row r="36" spans="1:33" ht="15" customHeight="1" x14ac:dyDescent="0.1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</row>
    <row r="37" spans="1:33" ht="15" customHeight="1" x14ac:dyDescent="0.2">
      <c r="A37" s="29"/>
      <c r="B37" s="46" t="s">
        <v>38</v>
      </c>
      <c r="C37" s="47">
        <f>AVERAGE(C31:C36)</f>
        <v>20</v>
      </c>
      <c r="D37" s="47">
        <f>AVERAGE(D31:D35)</f>
        <v>20</v>
      </c>
      <c r="E37" s="47">
        <f>AVERAGE(E31:E35)</f>
        <v>20</v>
      </c>
      <c r="F37" s="47">
        <f>AVERAGE(F31:F35)</f>
        <v>20</v>
      </c>
      <c r="G37" s="47">
        <f>AVERAGE(G31:G35)</f>
        <v>20</v>
      </c>
      <c r="H37" s="48"/>
      <c r="I37" s="46" t="s">
        <v>38</v>
      </c>
      <c r="J37" s="47">
        <f>AVERAGE(J31:J36)</f>
        <v>27.333333333333332</v>
      </c>
      <c r="K37" s="47">
        <f>AVERAGE(K31:K34)</f>
        <v>23</v>
      </c>
      <c r="L37" s="47">
        <f>AVERAGE(L31:L34)</f>
        <v>26.666666666666668</v>
      </c>
      <c r="M37" s="47">
        <f>AVERAGE(M31:M34)</f>
        <v>23</v>
      </c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</row>
    <row r="38" spans="1:33" ht="15" customHeight="1" x14ac:dyDescent="0.15">
      <c r="A38" s="29"/>
      <c r="B38" s="26"/>
      <c r="C38" s="29"/>
      <c r="D38" s="29"/>
      <c r="E38" s="29"/>
      <c r="F38" s="29"/>
      <c r="G38" s="29"/>
      <c r="H38" s="29"/>
      <c r="I38" s="26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</row>
    <row r="39" spans="1:33" ht="15" customHeight="1" x14ac:dyDescent="0.2">
      <c r="A39" s="29"/>
      <c r="B39" s="55" t="s">
        <v>31</v>
      </c>
      <c r="C39" s="39"/>
      <c r="D39" s="29"/>
      <c r="E39" s="29"/>
      <c r="F39" s="29"/>
      <c r="G39" s="29"/>
      <c r="H39" s="29"/>
      <c r="I39" s="56"/>
      <c r="J39" s="3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</row>
    <row r="40" spans="1:33" ht="15" customHeight="1" x14ac:dyDescent="0.15">
      <c r="A40" s="29"/>
      <c r="B40" s="23"/>
      <c r="C40" s="26" t="s">
        <v>75</v>
      </c>
      <c r="D40" s="26" t="s">
        <v>76</v>
      </c>
      <c r="E40" s="26" t="s">
        <v>77</v>
      </c>
      <c r="F40" s="26" t="s">
        <v>78</v>
      </c>
      <c r="G40" s="26"/>
      <c r="H40" s="26"/>
      <c r="I40" s="23"/>
      <c r="J40" s="26"/>
      <c r="K40" s="26"/>
      <c r="L40" s="26"/>
      <c r="M40" s="26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</row>
    <row r="41" spans="1:33" ht="15" customHeight="1" x14ac:dyDescent="0.15">
      <c r="A41" s="29"/>
      <c r="B41" s="26" t="s">
        <v>75</v>
      </c>
      <c r="C41" s="24">
        <v>25</v>
      </c>
      <c r="D41" s="24">
        <v>25</v>
      </c>
      <c r="E41" s="24">
        <v>25</v>
      </c>
      <c r="F41" s="24">
        <v>25</v>
      </c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</row>
    <row r="42" spans="1:33" ht="15" customHeight="1" x14ac:dyDescent="0.15">
      <c r="A42" s="29"/>
      <c r="B42" s="26" t="s">
        <v>76</v>
      </c>
      <c r="C42" s="24">
        <v>25</v>
      </c>
      <c r="D42" s="24">
        <v>25</v>
      </c>
      <c r="E42" s="24">
        <v>25</v>
      </c>
      <c r="F42" s="24">
        <v>25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</row>
    <row r="43" spans="1:33" ht="15" customHeight="1" x14ac:dyDescent="0.15">
      <c r="A43" s="29"/>
      <c r="B43" s="26" t="s">
        <v>77</v>
      </c>
      <c r="C43" s="24">
        <v>25</v>
      </c>
      <c r="D43" s="24">
        <v>25</v>
      </c>
      <c r="E43" s="24">
        <v>25</v>
      </c>
      <c r="F43" s="24">
        <v>25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</row>
    <row r="44" spans="1:33" ht="15" customHeight="1" x14ac:dyDescent="0.15">
      <c r="A44" s="29"/>
      <c r="B44" s="26" t="s">
        <v>78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</row>
    <row r="45" spans="1:33" ht="15" customHeight="1" x14ac:dyDescent="0.1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</row>
    <row r="46" spans="1:33" ht="15" customHeight="1" x14ac:dyDescent="0.2">
      <c r="A46" s="29"/>
      <c r="B46" s="46" t="s">
        <v>38</v>
      </c>
      <c r="C46" s="47">
        <f>AVERAGE(C41:C45)</f>
        <v>25</v>
      </c>
      <c r="D46" s="47">
        <f>AVERAGE(D41:D44)</f>
        <v>25</v>
      </c>
      <c r="E46" s="47">
        <f>AVERAGE(E41:E44)</f>
        <v>25</v>
      </c>
      <c r="F46" s="47">
        <f>AVERAGE(F41:F44)</f>
        <v>25</v>
      </c>
      <c r="G46" s="48"/>
      <c r="H46" s="48"/>
      <c r="I46" s="46"/>
      <c r="J46" s="48"/>
      <c r="K46" s="48"/>
      <c r="L46" s="48"/>
      <c r="M46" s="48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</row>
  </sheetData>
  <mergeCells count="3">
    <mergeCell ref="B2:J2"/>
    <mergeCell ref="O2:U2"/>
    <mergeCell ref="X2:AD2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Work1</vt:lpstr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Margaret Burnett</cp:lastModifiedBy>
  <dcterms:created xsi:type="dcterms:W3CDTF">2019-06-08T17:54:41Z</dcterms:created>
  <dcterms:modified xsi:type="dcterms:W3CDTF">2019-06-08T18:11:15Z</dcterms:modified>
</cp:coreProperties>
</file>